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heckCompatibility="1" autoCompressPictures="0"/>
  <bookViews>
    <workbookView xWindow="0" yWindow="600" windowWidth="25380" windowHeight="13300" activeTab="2"/>
  </bookViews>
  <sheets>
    <sheet name="2015" sheetId="3" r:id="rId1"/>
    <sheet name="2016" sheetId="2" r:id="rId2"/>
    <sheet name="2017" sheetId="1" r:id="rId3"/>
  </sheets>
  <definedNames>
    <definedName name="_xlnm._FilterDatabase" localSheetId="2" hidden="1">'2017'!$A$1:$B$480</definedName>
    <definedName name="_xlnm.Print_Titles" localSheetId="0">'2015'!$1:$1</definedName>
    <definedName name="_xlnm.Print_Titles" localSheetId="1">'2016'!$1:$1</definedName>
    <definedName name="_xlnm.Print_Titles" localSheetId="2">'2017'!$2:$2</definedName>
  </definedName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135" i="2"/>
  <c r="B23"/>
  <c r="B181"/>
  <c r="B104"/>
  <c r="B80"/>
  <c r="B151"/>
  <c r="B22"/>
  <c r="B200"/>
  <c r="B57"/>
  <c r="B21"/>
  <c r="B69"/>
  <c r="B56"/>
  <c r="B127"/>
  <c r="B79"/>
  <c r="B179"/>
  <c r="B168"/>
  <c r="B103"/>
  <c r="B175"/>
  <c r="B150"/>
  <c r="B199"/>
  <c r="B45"/>
  <c r="B78"/>
  <c r="B44"/>
  <c r="B149"/>
  <c r="B306" i="1"/>
  <c r="B349"/>
  <c r="B410"/>
  <c r="B219"/>
  <c r="B305"/>
  <c r="B63"/>
  <c r="B171"/>
  <c r="B304"/>
  <c r="B303"/>
  <c r="B259"/>
  <c r="B235"/>
  <c r="B302"/>
  <c r="B283"/>
  <c r="B282"/>
  <c r="B389"/>
  <c r="B62"/>
  <c r="B145"/>
  <c r="B45"/>
  <c r="B375"/>
  <c r="B118"/>
  <c r="B320"/>
  <c r="B218"/>
  <c r="B409"/>
  <c r="B427"/>
  <c r="B117"/>
  <c r="B374"/>
  <c r="B258"/>
  <c r="B408"/>
  <c r="B344"/>
  <c r="B333"/>
  <c r="B44"/>
  <c r="B358"/>
  <c r="B301"/>
  <c r="B388"/>
  <c r="B170"/>
  <c r="B405"/>
  <c r="B169"/>
  <c r="B300"/>
  <c r="B373"/>
  <c r="B357"/>
  <c r="B197"/>
  <c r="B116"/>
  <c r="B217"/>
  <c r="B343"/>
  <c r="B43"/>
  <c r="B342"/>
  <c r="B216"/>
  <c r="B348"/>
  <c r="B89"/>
  <c r="B20"/>
  <c r="B215"/>
  <c r="B42"/>
  <c r="B407"/>
  <c r="B387"/>
  <c r="B381"/>
  <c r="B144"/>
  <c r="B214"/>
  <c r="B319"/>
  <c r="B386"/>
  <c r="B257"/>
  <c r="B3"/>
  <c r="B41"/>
  <c r="B299"/>
  <c r="B332"/>
  <c r="B115"/>
  <c r="B372"/>
  <c r="B196"/>
  <c r="B168"/>
  <c r="B256"/>
  <c r="B255"/>
  <c r="B40"/>
  <c r="B422"/>
  <c r="B391"/>
  <c r="B167"/>
  <c r="B420"/>
  <c r="B88"/>
  <c r="B341"/>
  <c r="B213"/>
  <c r="B143"/>
  <c r="B331"/>
  <c r="B403"/>
  <c r="B87"/>
  <c r="B61"/>
  <c r="B60"/>
  <c r="B39"/>
  <c r="B254"/>
  <c r="B142"/>
  <c r="B330"/>
  <c r="B59"/>
  <c r="B395"/>
  <c r="B166"/>
  <c r="B195"/>
  <c r="B212"/>
  <c r="B298"/>
  <c r="B114"/>
  <c r="B86"/>
  <c r="B194"/>
  <c r="B425"/>
  <c r="B85"/>
  <c r="B385"/>
  <c r="B58"/>
  <c r="B428"/>
  <c r="B297"/>
  <c r="B193"/>
  <c r="B281"/>
  <c r="B165"/>
  <c r="B164"/>
  <c r="B234"/>
  <c r="B356"/>
  <c r="B426"/>
  <c r="B421"/>
  <c r="B296"/>
  <c r="B340"/>
  <c r="B192"/>
  <c r="B280"/>
  <c r="B279"/>
  <c r="B84"/>
  <c r="B19"/>
  <c r="B318"/>
  <c r="B339"/>
  <c r="B295"/>
  <c r="B163"/>
  <c r="B83"/>
  <c r="B162"/>
  <c r="B371"/>
  <c r="B113"/>
  <c r="B394"/>
  <c r="B370"/>
  <c r="B140"/>
  <c r="B191"/>
  <c r="B278"/>
  <c r="B233"/>
  <c r="B139"/>
  <c r="B112"/>
  <c r="B57"/>
  <c r="B277"/>
  <c r="B416"/>
  <c r="B111"/>
  <c r="B317"/>
  <c r="B253"/>
  <c r="B276"/>
  <c r="B110"/>
  <c r="B109"/>
  <c r="B161"/>
  <c r="B190"/>
  <c r="B108"/>
  <c r="B252"/>
  <c r="B329"/>
  <c r="B316"/>
  <c r="B275"/>
  <c r="B315"/>
  <c r="B251"/>
  <c r="B18"/>
  <c r="B369"/>
  <c r="B160"/>
  <c r="B159"/>
  <c r="B294"/>
  <c r="B400"/>
  <c r="B138"/>
  <c r="B137"/>
  <c r="B211"/>
  <c r="B232"/>
  <c r="B38"/>
  <c r="B136"/>
  <c r="B274"/>
  <c r="B404"/>
  <c r="B328"/>
  <c r="B378"/>
  <c r="B327"/>
  <c r="B210"/>
  <c r="B5"/>
  <c r="B355"/>
  <c r="B135"/>
  <c r="B134"/>
  <c r="B107"/>
  <c r="B354"/>
  <c r="B106"/>
  <c r="B209"/>
  <c r="B208"/>
  <c r="B207"/>
  <c r="B368"/>
  <c r="B105"/>
  <c r="B419"/>
  <c r="B231"/>
  <c r="B402"/>
  <c r="B82"/>
  <c r="B81"/>
  <c r="B206"/>
  <c r="B158"/>
  <c r="B133"/>
  <c r="B189"/>
  <c r="B415"/>
  <c r="B347"/>
  <c r="B104"/>
  <c r="B188"/>
  <c r="B367"/>
  <c r="B80"/>
  <c r="B293"/>
  <c r="B132"/>
  <c r="B366"/>
  <c r="B229"/>
  <c r="B55"/>
  <c r="B157"/>
  <c r="B156"/>
  <c r="B250"/>
  <c r="B186"/>
  <c r="B326"/>
  <c r="B185"/>
  <c r="B184"/>
  <c r="B131"/>
  <c r="B79"/>
  <c r="B36"/>
  <c r="B393"/>
  <c r="B155"/>
  <c r="B11"/>
  <c r="B325"/>
  <c r="B154"/>
  <c r="B228"/>
  <c r="B54"/>
  <c r="B353"/>
  <c r="B78"/>
  <c r="B35"/>
  <c r="B183"/>
  <c r="B413"/>
  <c r="B314"/>
  <c r="B130"/>
  <c r="B273"/>
  <c r="B34"/>
  <c r="B33"/>
  <c r="B227"/>
  <c r="B346"/>
  <c r="B292"/>
  <c r="B291"/>
  <c r="B272"/>
  <c r="B411"/>
  <c r="B77"/>
  <c r="B324"/>
  <c r="B345"/>
  <c r="B9"/>
  <c r="B338"/>
  <c r="B226"/>
  <c r="B290"/>
  <c r="B249"/>
  <c r="B153"/>
  <c r="B182"/>
  <c r="B289"/>
  <c r="B181"/>
  <c r="B152"/>
  <c r="B248"/>
  <c r="B323"/>
  <c r="B52"/>
  <c r="B17"/>
  <c r="B8"/>
  <c r="B129"/>
  <c r="B51"/>
  <c r="B32"/>
  <c r="B365"/>
  <c r="B31"/>
  <c r="B180"/>
  <c r="B399"/>
  <c r="B313"/>
  <c r="B322"/>
  <c r="B179"/>
  <c r="B76"/>
  <c r="B75"/>
  <c r="B151"/>
  <c r="B128"/>
  <c r="B384"/>
  <c r="B247"/>
  <c r="B337"/>
  <c r="B127"/>
  <c r="B30"/>
  <c r="B321"/>
  <c r="B246"/>
  <c r="B271"/>
  <c r="B270"/>
  <c r="B4"/>
  <c r="B178"/>
  <c r="B74"/>
  <c r="B364"/>
  <c r="B177"/>
  <c r="B288"/>
  <c r="B16"/>
  <c r="B383"/>
  <c r="B418"/>
  <c r="B204"/>
  <c r="B398"/>
  <c r="B312"/>
  <c r="B73"/>
  <c r="B268"/>
  <c r="B352"/>
  <c r="B72"/>
  <c r="B150"/>
  <c r="B203"/>
  <c r="B103"/>
  <c r="B311"/>
  <c r="B310"/>
  <c r="B176"/>
  <c r="B287"/>
  <c r="B286"/>
  <c r="B380"/>
  <c r="B245"/>
  <c r="B50"/>
  <c r="B175"/>
  <c r="B401"/>
  <c r="B202"/>
  <c r="B363"/>
  <c r="B126"/>
  <c r="B102"/>
  <c r="B125"/>
  <c r="B362"/>
  <c r="B201"/>
  <c r="B71"/>
  <c r="B49"/>
  <c r="B101"/>
  <c r="B309"/>
  <c r="B29"/>
  <c r="B28"/>
  <c r="B244"/>
  <c r="B70"/>
  <c r="B397"/>
  <c r="B48"/>
  <c r="B414"/>
  <c r="B47"/>
  <c r="B69"/>
  <c r="B149"/>
  <c r="B68"/>
  <c r="B100"/>
  <c r="B99"/>
  <c r="B148"/>
  <c r="B267"/>
  <c r="B266"/>
  <c r="B225"/>
  <c r="B124"/>
  <c r="B98"/>
  <c r="B351"/>
  <c r="B336"/>
  <c r="B243"/>
  <c r="B242"/>
  <c r="B97"/>
  <c r="B424"/>
  <c r="B417"/>
  <c r="B27"/>
  <c r="B26"/>
  <c r="B15"/>
  <c r="B7"/>
  <c r="B200"/>
  <c r="B123"/>
  <c r="B199"/>
  <c r="B308"/>
  <c r="B224"/>
  <c r="B379"/>
  <c r="B96"/>
  <c r="B265"/>
  <c r="B423"/>
  <c r="B307"/>
  <c r="B147"/>
  <c r="B24"/>
  <c r="B122"/>
  <c r="B95"/>
  <c r="B264"/>
  <c r="B14"/>
  <c r="B23"/>
  <c r="B93"/>
  <c r="B360"/>
  <c r="B241"/>
  <c r="B335"/>
  <c r="B263"/>
  <c r="B240"/>
  <c r="B390"/>
  <c r="B285"/>
  <c r="B92"/>
  <c r="B262"/>
  <c r="B46"/>
  <c r="B121"/>
  <c r="B238"/>
  <c r="B120"/>
  <c r="B350"/>
  <c r="B91"/>
  <c r="B22"/>
  <c r="B119"/>
  <c r="B198"/>
  <c r="B284"/>
  <c r="B237"/>
  <c r="B261"/>
  <c r="B236"/>
  <c r="B66"/>
  <c r="B146"/>
  <c r="B65"/>
  <c r="B64"/>
  <c r="B220"/>
</calcChain>
</file>

<file path=xl/sharedStrings.xml><?xml version="1.0" encoding="utf-8"?>
<sst xmlns="http://schemas.openxmlformats.org/spreadsheetml/2006/main" count="16" uniqueCount="10">
  <si>
    <t>Issued Date</t>
  </si>
  <si>
    <t>Age</t>
  </si>
  <si>
    <t>Unk</t>
  </si>
  <si>
    <t>2015 Total Citations:</t>
  </si>
  <si>
    <t>2016 Total Citations:</t>
  </si>
  <si>
    <t>2017 Total Citations:</t>
  </si>
  <si>
    <t>Under 21:</t>
    <phoneticPr fontId="9" type="noConversion"/>
  </si>
  <si>
    <t xml:space="preserve">Under 18: </t>
    <phoneticPr fontId="9" type="noConversion"/>
  </si>
  <si>
    <t>Under 18:</t>
    <phoneticPr fontId="9" type="noConversion"/>
  </si>
  <si>
    <t>Under 21:</t>
    <phoneticPr fontId="9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</si>
</sst>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12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Times New Roman"/>
      <family val="1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Calibri"/>
      <family val="2"/>
      <scheme val="minor"/>
    </font>
    <font>
      <sz val="8"/>
      <name val="Verdana"/>
    </font>
    <font>
      <sz val="10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1" fontId="3" fillId="0" borderId="0" xfId="0" applyNumberFormat="1" applyFont="1"/>
    <xf numFmtId="14" fontId="3" fillId="0" borderId="6" xfId="0" applyNumberFormat="1" applyFont="1" applyBorder="1"/>
    <xf numFmtId="0" fontId="3" fillId="0" borderId="7" xfId="0" applyFont="1" applyBorder="1" applyAlignment="1">
      <alignment horizontal="center"/>
    </xf>
    <xf numFmtId="0" fontId="3" fillId="0" borderId="0" xfId="0" applyFont="1"/>
    <xf numFmtId="14" fontId="4" fillId="0" borderId="5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4" fillId="0" borderId="0" xfId="0" applyFont="1" applyAlignment="1">
      <alignment horizontal="center" wrapText="1"/>
    </xf>
    <xf numFmtId="14" fontId="3" fillId="0" borderId="8" xfId="0" applyNumberFormat="1" applyFont="1" applyBorder="1"/>
    <xf numFmtId="0" fontId="3" fillId="0" borderId="9" xfId="0" applyFont="1" applyBorder="1" applyAlignment="1">
      <alignment horizontal="center"/>
    </xf>
    <xf numFmtId="14" fontId="3" fillId="0" borderId="0" xfId="0" applyNumberFormat="1" applyFont="1"/>
    <xf numFmtId="0" fontId="3" fillId="0" borderId="0" xfId="0" applyFont="1" applyAlignment="1">
      <alignment horizontal="center"/>
    </xf>
    <xf numFmtId="14" fontId="3" fillId="0" borderId="3" xfId="0" applyNumberFormat="1" applyFont="1" applyBorder="1"/>
    <xf numFmtId="0" fontId="3" fillId="0" borderId="4" xfId="0" applyFont="1" applyBorder="1" applyAlignment="1">
      <alignment horizontal="center"/>
    </xf>
    <xf numFmtId="14" fontId="3" fillId="0" borderId="6" xfId="0" applyNumberFormat="1" applyFont="1" applyFill="1" applyBorder="1"/>
    <xf numFmtId="0" fontId="3" fillId="0" borderId="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wrapText="1"/>
    </xf>
    <xf numFmtId="1" fontId="3" fillId="0" borderId="0" xfId="0" applyNumberFormat="1" applyFont="1" applyFill="1"/>
    <xf numFmtId="0" fontId="3" fillId="0" borderId="0" xfId="0" applyFont="1" applyFill="1"/>
    <xf numFmtId="14" fontId="4" fillId="0" borderId="5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wrapText="1"/>
    </xf>
    <xf numFmtId="14" fontId="3" fillId="0" borderId="6" xfId="0" applyNumberFormat="1" applyFont="1" applyFill="1" applyBorder="1" applyAlignment="1">
      <alignment wrapText="1"/>
    </xf>
    <xf numFmtId="0" fontId="3" fillId="0" borderId="12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4" fontId="2" fillId="0" borderId="3" xfId="0" applyNumberFormat="1" applyFont="1" applyFill="1" applyBorder="1" applyAlignment="1">
      <alignment wrapText="1"/>
    </xf>
    <xf numFmtId="0" fontId="2" fillId="0" borderId="4" xfId="0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4" fontId="2" fillId="0" borderId="6" xfId="0" applyNumberFormat="1" applyFont="1" applyFill="1" applyBorder="1" applyAlignment="1">
      <alignment wrapText="1"/>
    </xf>
    <xf numFmtId="0" fontId="2" fillId="0" borderId="7" xfId="0" applyFont="1" applyFill="1" applyBorder="1" applyAlignment="1">
      <alignment horizontal="center" wrapText="1"/>
    </xf>
    <xf numFmtId="1" fontId="1" fillId="0" borderId="0" xfId="0" applyNumberFormat="1" applyFont="1" applyFill="1" applyAlignment="1">
      <alignment wrapText="1"/>
    </xf>
    <xf numFmtId="14" fontId="2" fillId="0" borderId="8" xfId="0" applyNumberFormat="1" applyFont="1" applyFill="1" applyBorder="1" applyAlignment="1">
      <alignment wrapText="1"/>
    </xf>
    <xf numFmtId="0" fontId="2" fillId="0" borderId="9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0" fontId="8" fillId="0" borderId="0" xfId="0" applyFont="1" applyFill="1" applyAlignment="1">
      <alignment horizontal="center" vertical="center" wrapText="1"/>
    </xf>
    <xf numFmtId="14" fontId="2" fillId="0" borderId="6" xfId="0" applyNumberFormat="1" applyFont="1" applyFill="1" applyBorder="1" applyAlignment="1"/>
    <xf numFmtId="0" fontId="2" fillId="0" borderId="7" xfId="0" applyFont="1" applyFill="1" applyBorder="1" applyAlignment="1">
      <alignment horizontal="center"/>
    </xf>
    <xf numFmtId="1" fontId="1" fillId="0" borderId="0" xfId="0" applyNumberFormat="1" applyFont="1" applyFill="1" applyAlignment="1"/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/>
    <xf numFmtId="0" fontId="3" fillId="0" borderId="0" xfId="0" applyFont="1" applyFill="1" applyAlignment="1"/>
    <xf numFmtId="0" fontId="8" fillId="0" borderId="6" xfId="0" applyFont="1" applyFill="1" applyBorder="1" applyAlignment="1">
      <alignment wrapText="1"/>
    </xf>
    <xf numFmtId="14" fontId="2" fillId="0" borderId="2" xfId="0" applyNumberFormat="1" applyFont="1" applyFill="1" applyBorder="1" applyAlignment="1">
      <alignment wrapText="1"/>
    </xf>
    <xf numFmtId="0" fontId="8" fillId="0" borderId="7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14" fontId="3" fillId="0" borderId="6" xfId="0" applyNumberFormat="1" applyFont="1" applyFill="1" applyBorder="1" applyAlignment="1"/>
    <xf numFmtId="14" fontId="5" fillId="0" borderId="6" xfId="0" applyNumberFormat="1" applyFont="1" applyFill="1" applyBorder="1" applyAlignment="1"/>
    <xf numFmtId="0" fontId="5" fillId="0" borderId="0" xfId="0" applyFont="1" applyFill="1" applyAlignment="1"/>
    <xf numFmtId="14" fontId="3" fillId="0" borderId="11" xfId="0" applyNumberFormat="1" applyFont="1" applyFill="1" applyBorder="1" applyAlignment="1"/>
    <xf numFmtId="14" fontId="3" fillId="0" borderId="13" xfId="0" applyNumberFormat="1" applyFont="1" applyFill="1" applyBorder="1" applyAlignment="1"/>
    <xf numFmtId="1" fontId="5" fillId="0" borderId="0" xfId="0" applyNumberFormat="1" applyFont="1" applyFill="1" applyAlignment="1"/>
    <xf numFmtId="1" fontId="3" fillId="0" borderId="0" xfId="0" applyNumberFormat="1" applyFont="1" applyFill="1" applyAlignment="1"/>
    <xf numFmtId="0" fontId="3" fillId="0" borderId="0" xfId="0" applyFont="1" applyFill="1" applyBorder="1" applyAlignment="1"/>
    <xf numFmtId="14" fontId="3" fillId="0" borderId="8" xfId="0" applyNumberFormat="1" applyFont="1" applyFill="1" applyBorder="1" applyAlignment="1"/>
    <xf numFmtId="14" fontId="3" fillId="0" borderId="0" xfId="0" applyNumberFormat="1" applyFont="1" applyFill="1" applyAlignment="1"/>
    <xf numFmtId="1" fontId="10" fillId="0" borderId="0" xfId="0" applyNumberFormat="1" applyFont="1" applyFill="1" applyAlignment="1">
      <alignment wrapText="1"/>
    </xf>
    <xf numFmtId="1" fontId="11" fillId="0" borderId="0" xfId="0" applyNumberFormat="1" applyFont="1"/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codeName="Sheet8" enableFormatConditionsCalculation="0">
    <tabColor theme="3" tint="0.59999389629810485"/>
  </sheetPr>
  <dimension ref="A1:V82"/>
  <sheetViews>
    <sheetView workbookViewId="0">
      <pane ySplit="1" topLeftCell="A34" activePane="bottomLeft" state="frozen"/>
      <selection activeCell="B43" sqref="B43"/>
      <selection pane="bottomLeft" activeCell="G45" sqref="G45"/>
    </sheetView>
  </sheetViews>
  <sheetFormatPr baseColWidth="10" defaultColWidth="8.83203125" defaultRowHeight="14"/>
  <cols>
    <col min="1" max="1" width="12.1640625" style="15" bestFit="1" customWidth="1"/>
    <col min="2" max="2" width="6" style="16" customWidth="1"/>
    <col min="3" max="3" width="8.83203125" style="1"/>
    <col min="4" max="16384" width="8.83203125" style="4"/>
  </cols>
  <sheetData>
    <row r="1" spans="1:22" s="9" customFormat="1" ht="16" thickBot="1">
      <c r="A1" s="5" t="s">
        <v>0</v>
      </c>
      <c r="B1" s="6" t="s">
        <v>1</v>
      </c>
      <c r="C1" s="7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2" s="12" customFormat="1" ht="15">
      <c r="A2" s="17">
        <v>42291</v>
      </c>
      <c r="B2" s="18">
        <v>14</v>
      </c>
      <c r="C2" s="1"/>
      <c r="D2" s="1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>
      <c r="A3" s="2">
        <v>42369</v>
      </c>
      <c r="B3" s="3">
        <v>16</v>
      </c>
      <c r="D3" s="1"/>
    </row>
    <row r="4" spans="1:22">
      <c r="A4" s="2">
        <v>42041</v>
      </c>
      <c r="B4" s="3">
        <v>17</v>
      </c>
      <c r="D4" s="1"/>
    </row>
    <row r="5" spans="1:22">
      <c r="A5" s="19">
        <v>42284</v>
      </c>
      <c r="B5" s="20">
        <v>17</v>
      </c>
      <c r="D5" s="1"/>
    </row>
    <row r="6" spans="1:22">
      <c r="A6" s="2">
        <v>42252</v>
      </c>
      <c r="B6" s="3">
        <v>18</v>
      </c>
      <c r="D6" s="1"/>
    </row>
    <row r="7" spans="1:22">
      <c r="A7" s="2">
        <v>42254</v>
      </c>
      <c r="B7" s="3">
        <v>18</v>
      </c>
      <c r="D7" s="1"/>
    </row>
    <row r="8" spans="1:22">
      <c r="A8" s="2">
        <v>42257</v>
      </c>
      <c r="B8" s="3">
        <v>18</v>
      </c>
      <c r="D8" s="1"/>
    </row>
    <row r="9" spans="1:22">
      <c r="A9" s="2">
        <v>42346</v>
      </c>
      <c r="B9" s="3">
        <v>18</v>
      </c>
      <c r="D9" s="1"/>
    </row>
    <row r="10" spans="1:22">
      <c r="A10" s="2">
        <v>42087</v>
      </c>
      <c r="B10" s="3">
        <v>19</v>
      </c>
      <c r="D10" s="1"/>
    </row>
    <row r="11" spans="1:22">
      <c r="A11" s="2">
        <v>42241</v>
      </c>
      <c r="B11" s="3">
        <v>19</v>
      </c>
      <c r="D11" s="1"/>
    </row>
    <row r="12" spans="1:22">
      <c r="A12" s="2">
        <v>42277</v>
      </c>
      <c r="B12" s="3">
        <v>19</v>
      </c>
      <c r="D12" s="1"/>
    </row>
    <row r="13" spans="1:22">
      <c r="A13" s="2">
        <v>42278</v>
      </c>
      <c r="B13" s="3">
        <v>20</v>
      </c>
      <c r="D13" s="1"/>
    </row>
    <row r="14" spans="1:22">
      <c r="A14" s="2">
        <v>42308</v>
      </c>
      <c r="B14" s="3">
        <v>21</v>
      </c>
      <c r="D14" s="1"/>
    </row>
    <row r="15" spans="1:22">
      <c r="A15" s="2">
        <v>42308</v>
      </c>
      <c r="B15" s="3">
        <v>22</v>
      </c>
      <c r="D15" s="1"/>
    </row>
    <row r="16" spans="1:22">
      <c r="A16" s="2">
        <v>42324</v>
      </c>
      <c r="B16" s="3">
        <v>22</v>
      </c>
      <c r="D16" s="1"/>
    </row>
    <row r="17" spans="1:4">
      <c r="A17" s="2">
        <v>42353</v>
      </c>
      <c r="B17" s="3">
        <v>22</v>
      </c>
      <c r="D17" s="1"/>
    </row>
    <row r="18" spans="1:4">
      <c r="A18" s="2">
        <v>42367</v>
      </c>
      <c r="B18" s="3">
        <v>22</v>
      </c>
      <c r="D18" s="1"/>
    </row>
    <row r="19" spans="1:4">
      <c r="A19" s="2">
        <v>42254</v>
      </c>
      <c r="B19" s="3">
        <v>23</v>
      </c>
      <c r="D19" s="1"/>
    </row>
    <row r="20" spans="1:4">
      <c r="A20" s="2">
        <v>42261</v>
      </c>
      <c r="B20" s="3">
        <v>23</v>
      </c>
      <c r="D20" s="1"/>
    </row>
    <row r="21" spans="1:4">
      <c r="A21" s="2">
        <v>42276</v>
      </c>
      <c r="B21" s="3">
        <v>23</v>
      </c>
      <c r="D21" s="1"/>
    </row>
    <row r="22" spans="1:4">
      <c r="A22" s="2">
        <v>42360</v>
      </c>
      <c r="B22" s="3">
        <v>23</v>
      </c>
      <c r="D22" s="1"/>
    </row>
    <row r="23" spans="1:4">
      <c r="A23" s="2">
        <v>42310</v>
      </c>
      <c r="B23" s="3">
        <v>24</v>
      </c>
      <c r="D23" s="1"/>
    </row>
    <row r="24" spans="1:4" s="23" customFormat="1">
      <c r="A24" s="2">
        <v>42246</v>
      </c>
      <c r="B24" s="3">
        <v>25</v>
      </c>
      <c r="C24" s="22"/>
      <c r="D24" s="22"/>
    </row>
    <row r="25" spans="1:4">
      <c r="A25" s="2">
        <v>42262</v>
      </c>
      <c r="B25" s="3">
        <v>25</v>
      </c>
      <c r="D25" s="1"/>
    </row>
    <row r="26" spans="1:4">
      <c r="A26" s="2">
        <v>42353</v>
      </c>
      <c r="B26" s="3">
        <v>25</v>
      </c>
      <c r="D26" s="1"/>
    </row>
    <row r="27" spans="1:4">
      <c r="A27" s="2">
        <v>42229</v>
      </c>
      <c r="B27" s="3">
        <v>26</v>
      </c>
      <c r="D27" s="1"/>
    </row>
    <row r="28" spans="1:4">
      <c r="A28" s="2">
        <v>42362</v>
      </c>
      <c r="B28" s="3">
        <v>26</v>
      </c>
      <c r="D28" s="1"/>
    </row>
    <row r="29" spans="1:4" s="23" customFormat="1">
      <c r="A29" s="2">
        <v>42219</v>
      </c>
      <c r="B29" s="3">
        <v>27</v>
      </c>
      <c r="C29" s="22"/>
      <c r="D29" s="22"/>
    </row>
    <row r="30" spans="1:4">
      <c r="A30" s="2">
        <v>42252</v>
      </c>
      <c r="B30" s="3">
        <v>27</v>
      </c>
      <c r="D30" s="1"/>
    </row>
    <row r="31" spans="1:4">
      <c r="A31" s="2">
        <v>42264</v>
      </c>
      <c r="B31" s="3">
        <v>27</v>
      </c>
      <c r="D31" s="1"/>
    </row>
    <row r="32" spans="1:4">
      <c r="A32" s="2">
        <v>42306</v>
      </c>
      <c r="B32" s="3">
        <v>27</v>
      </c>
      <c r="D32" s="1"/>
    </row>
    <row r="33" spans="1:21">
      <c r="A33" s="2">
        <v>42339</v>
      </c>
      <c r="B33" s="3">
        <v>28</v>
      </c>
      <c r="D33" s="1"/>
    </row>
    <row r="34" spans="1:21">
      <c r="A34" s="2">
        <v>42306</v>
      </c>
      <c r="B34" s="3">
        <v>29</v>
      </c>
      <c r="D34" s="1"/>
    </row>
    <row r="35" spans="1:21">
      <c r="A35" s="2">
        <v>42258</v>
      </c>
      <c r="B35" s="3">
        <v>30</v>
      </c>
      <c r="D35" s="1"/>
    </row>
    <row r="36" spans="1:21">
      <c r="A36" s="2">
        <v>42313</v>
      </c>
      <c r="B36" s="3">
        <v>30</v>
      </c>
      <c r="D36" s="1"/>
    </row>
    <row r="37" spans="1:21">
      <c r="A37" s="2">
        <v>42339</v>
      </c>
      <c r="B37" s="3">
        <v>30</v>
      </c>
      <c r="D37" s="1"/>
    </row>
    <row r="38" spans="1:21">
      <c r="A38" s="2">
        <v>42257</v>
      </c>
      <c r="B38" s="3">
        <v>32</v>
      </c>
      <c r="D38" s="1"/>
    </row>
    <row r="39" spans="1:21">
      <c r="A39" s="2">
        <v>42296</v>
      </c>
      <c r="B39" s="3">
        <v>32</v>
      </c>
      <c r="D39" s="1"/>
    </row>
    <row r="40" spans="1:21">
      <c r="A40" s="19">
        <v>42306</v>
      </c>
      <c r="B40" s="20">
        <v>33</v>
      </c>
      <c r="D40" s="1"/>
    </row>
    <row r="41" spans="1:21">
      <c r="A41" s="2">
        <v>42276</v>
      </c>
      <c r="B41" s="3">
        <v>34</v>
      </c>
      <c r="D41" s="1"/>
    </row>
    <row r="42" spans="1:21">
      <c r="A42" s="2">
        <v>42357</v>
      </c>
      <c r="B42" s="3">
        <v>34</v>
      </c>
      <c r="D42" s="1"/>
    </row>
    <row r="43" spans="1:21">
      <c r="A43" s="2">
        <v>42123</v>
      </c>
      <c r="B43" s="3">
        <v>35</v>
      </c>
      <c r="D43" s="1"/>
    </row>
    <row r="44" spans="1:21">
      <c r="A44" s="2">
        <v>42233</v>
      </c>
      <c r="B44" s="3">
        <v>36</v>
      </c>
      <c r="D44" s="1"/>
    </row>
    <row r="45" spans="1:21">
      <c r="A45" s="2">
        <v>42340</v>
      </c>
      <c r="B45" s="3">
        <v>48</v>
      </c>
      <c r="D45" s="1"/>
    </row>
    <row r="46" spans="1:21" s="1" customFormat="1"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s="1" customFormat="1">
      <c r="A47" s="2"/>
      <c r="B47" s="3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s="1" customFormat="1">
      <c r="A48" s="2"/>
      <c r="B48" s="3"/>
      <c r="C48" s="70" t="s">
        <v>8</v>
      </c>
      <c r="D48" s="4"/>
      <c r="E48" s="4">
        <v>4</v>
      </c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s="1" customFormat="1">
      <c r="A49" s="2"/>
      <c r="B49" s="3"/>
      <c r="C49" s="70" t="s">
        <v>9</v>
      </c>
      <c r="D49" s="4"/>
      <c r="E49" s="4">
        <v>12</v>
      </c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s="1" customFormat="1">
      <c r="A50" s="2"/>
      <c r="B50" s="3"/>
      <c r="C50" s="1" t="s">
        <v>3</v>
      </c>
      <c r="D50" s="4"/>
      <c r="E50" s="4">
        <v>44</v>
      </c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s="1" customFormat="1">
      <c r="A51" s="2"/>
      <c r="B51" s="3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s="1" customFormat="1">
      <c r="A52" s="2"/>
      <c r="B52" s="3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s="1" customFormat="1">
      <c r="A53" s="2"/>
      <c r="B53" s="3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s="1" customFormat="1">
      <c r="A54" s="2"/>
      <c r="B54" s="3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s="1" customFormat="1">
      <c r="A55" s="2"/>
      <c r="B55" s="3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s="1" customFormat="1">
      <c r="A56" s="2"/>
      <c r="B56" s="3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s="1" customFormat="1">
      <c r="A57" s="2"/>
      <c r="B57" s="3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s="1" customFormat="1">
      <c r="A58" s="2"/>
      <c r="B58" s="3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s="1" customFormat="1">
      <c r="A59" s="2"/>
      <c r="B59" s="3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s="1" customFormat="1">
      <c r="A60" s="2"/>
      <c r="B60" s="3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s="1" customFormat="1">
      <c r="A61" s="2"/>
      <c r="B61" s="3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s="1" customFormat="1">
      <c r="A62" s="2"/>
      <c r="B62" s="3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s="1" customFormat="1">
      <c r="A63" s="2"/>
      <c r="B63" s="3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s="1" customFormat="1">
      <c r="A64" s="2"/>
      <c r="B64" s="3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s="1" customFormat="1">
      <c r="A65" s="2"/>
      <c r="B65" s="3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s="1" customFormat="1">
      <c r="A66" s="2"/>
      <c r="B66" s="3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s="1" customFormat="1">
      <c r="A67" s="2"/>
      <c r="B67" s="3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s="1" customFormat="1">
      <c r="A68" s="2"/>
      <c r="B68" s="3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s="1" customFormat="1">
      <c r="A69" s="2"/>
      <c r="B69" s="3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s="1" customFormat="1">
      <c r="A70" s="2"/>
      <c r="B70" s="3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s="1" customFormat="1">
      <c r="A71" s="2"/>
      <c r="B71" s="3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s="1" customFormat="1">
      <c r="A72" s="2"/>
      <c r="B72" s="3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s="1" customFormat="1">
      <c r="A73" s="2"/>
      <c r="B73" s="3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s="1" customFormat="1">
      <c r="A74" s="2"/>
      <c r="B74" s="3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s="1" customFormat="1">
      <c r="A75" s="2"/>
      <c r="B75" s="3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s="1" customFormat="1">
      <c r="A76" s="2"/>
      <c r="B76" s="3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s="1" customFormat="1">
      <c r="A77" s="2"/>
      <c r="B77" s="3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s="1" customFormat="1">
      <c r="A78" s="2"/>
      <c r="B78" s="3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s="1" customFormat="1">
      <c r="A79" s="2"/>
      <c r="B79" s="3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s="1" customFormat="1">
      <c r="A80" s="2"/>
      <c r="B80" s="3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s="1" customFormat="1">
      <c r="A81" s="2"/>
      <c r="B81" s="3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s="1" customFormat="1" ht="15" thickBot="1">
      <c r="A82" s="13"/>
      <c r="B82" s="1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sortState ref="A2:B1048576">
    <sortCondition ref="B3:B1048576"/>
  </sortState>
  <phoneticPr fontId="9" type="noConversion"/>
  <pageMargins left="0.25" right="0.25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codeName="Sheet7" enableFormatConditionsCalculation="0">
    <tabColor theme="3" tint="0.59999389629810485"/>
  </sheetPr>
  <dimension ref="A1:O277"/>
  <sheetViews>
    <sheetView workbookViewId="0">
      <pane ySplit="1" topLeftCell="A183" activePane="bottomLeft" state="frozen"/>
      <selection activeCell="B43" sqref="B43"/>
      <selection pane="bottomLeft" activeCell="E207" sqref="E207"/>
    </sheetView>
  </sheetViews>
  <sheetFormatPr baseColWidth="10" defaultColWidth="8.83203125" defaultRowHeight="14"/>
  <cols>
    <col min="1" max="1" width="12.1640625" style="68" bestFit="1" customWidth="1"/>
    <col min="2" max="2" width="6" style="35" customWidth="1"/>
    <col min="3" max="16384" width="8.83203125" style="54"/>
  </cols>
  <sheetData>
    <row r="1" spans="1:15" s="27" customFormat="1" ht="15">
      <c r="A1" s="24" t="s">
        <v>0</v>
      </c>
      <c r="B1" s="25" t="s">
        <v>1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>
      <c r="A2" s="59">
        <v>42373</v>
      </c>
      <c r="B2" s="20">
        <v>15</v>
      </c>
    </row>
    <row r="3" spans="1:15">
      <c r="A3" s="59">
        <v>42373</v>
      </c>
      <c r="B3" s="20">
        <v>15</v>
      </c>
    </row>
    <row r="4" spans="1:15">
      <c r="A4" s="59">
        <v>42376</v>
      </c>
      <c r="B4" s="20">
        <v>15</v>
      </c>
    </row>
    <row r="5" spans="1:15">
      <c r="A5" s="59">
        <v>42378</v>
      </c>
      <c r="B5" s="20">
        <v>15</v>
      </c>
    </row>
    <row r="6" spans="1:15">
      <c r="A6" s="59">
        <v>42382</v>
      </c>
      <c r="B6" s="20">
        <v>16</v>
      </c>
    </row>
    <row r="7" spans="1:15">
      <c r="A7" s="59">
        <v>42383</v>
      </c>
      <c r="B7" s="20">
        <v>16</v>
      </c>
    </row>
    <row r="8" spans="1:15">
      <c r="A8" s="59">
        <v>42385</v>
      </c>
      <c r="B8" s="20">
        <v>16</v>
      </c>
    </row>
    <row r="9" spans="1:15">
      <c r="A9" s="59">
        <v>42390</v>
      </c>
      <c r="B9" s="20">
        <v>16</v>
      </c>
    </row>
    <row r="10" spans="1:15">
      <c r="A10" s="59">
        <v>42390</v>
      </c>
      <c r="B10" s="20">
        <v>16</v>
      </c>
    </row>
    <row r="11" spans="1:15">
      <c r="A11" s="59">
        <v>42397</v>
      </c>
      <c r="B11" s="20">
        <v>17</v>
      </c>
    </row>
    <row r="12" spans="1:15">
      <c r="A12" s="59">
        <v>42404</v>
      </c>
      <c r="B12" s="20">
        <v>17</v>
      </c>
    </row>
    <row r="13" spans="1:15">
      <c r="A13" s="59">
        <v>42407</v>
      </c>
      <c r="B13" s="20">
        <v>18</v>
      </c>
    </row>
    <row r="14" spans="1:15">
      <c r="A14" s="59">
        <v>42409</v>
      </c>
      <c r="B14" s="20">
        <v>18</v>
      </c>
    </row>
    <row r="15" spans="1:15">
      <c r="A15" s="59">
        <v>42413</v>
      </c>
      <c r="B15" s="20">
        <v>18</v>
      </c>
    </row>
    <row r="16" spans="1:15">
      <c r="A16" s="59">
        <v>42419</v>
      </c>
      <c r="B16" s="20">
        <v>18</v>
      </c>
    </row>
    <row r="17" spans="1:2">
      <c r="A17" s="59">
        <v>42421</v>
      </c>
      <c r="B17" s="20">
        <v>18</v>
      </c>
    </row>
    <row r="18" spans="1:2">
      <c r="A18" s="59">
        <v>42426</v>
      </c>
      <c r="B18" s="20">
        <v>18</v>
      </c>
    </row>
    <row r="19" spans="1:2">
      <c r="A19" s="59">
        <v>42428</v>
      </c>
      <c r="B19" s="20">
        <v>18</v>
      </c>
    </row>
    <row r="20" spans="1:2">
      <c r="A20" s="59">
        <v>42429</v>
      </c>
      <c r="B20" s="20">
        <v>18</v>
      </c>
    </row>
    <row r="21" spans="1:2">
      <c r="A21" s="59">
        <v>42431</v>
      </c>
      <c r="B21" s="20">
        <f>2016-1998</f>
        <v>18</v>
      </c>
    </row>
    <row r="22" spans="1:2">
      <c r="A22" s="59">
        <v>42432</v>
      </c>
      <c r="B22" s="20">
        <f>2016-1998</f>
        <v>18</v>
      </c>
    </row>
    <row r="23" spans="1:2">
      <c r="A23" s="59">
        <v>42433</v>
      </c>
      <c r="B23" s="20">
        <f>2016-1998</f>
        <v>18</v>
      </c>
    </row>
    <row r="24" spans="1:2">
      <c r="A24" s="59">
        <v>42434</v>
      </c>
      <c r="B24" s="20">
        <v>19</v>
      </c>
    </row>
    <row r="25" spans="1:2">
      <c r="A25" s="59">
        <v>42435</v>
      </c>
      <c r="B25" s="20">
        <v>19</v>
      </c>
    </row>
    <row r="26" spans="1:2">
      <c r="A26" s="59">
        <v>42436</v>
      </c>
      <c r="B26" s="20">
        <v>19</v>
      </c>
    </row>
    <row r="27" spans="1:2">
      <c r="A27" s="59">
        <v>42438</v>
      </c>
      <c r="B27" s="20">
        <v>19</v>
      </c>
    </row>
    <row r="28" spans="1:2">
      <c r="A28" s="59">
        <v>42440</v>
      </c>
      <c r="B28" s="20">
        <v>19</v>
      </c>
    </row>
    <row r="29" spans="1:2">
      <c r="A29" s="59">
        <v>42443</v>
      </c>
      <c r="B29" s="20">
        <v>19</v>
      </c>
    </row>
    <row r="30" spans="1:2">
      <c r="A30" s="59">
        <v>42445</v>
      </c>
      <c r="B30" s="20">
        <v>19</v>
      </c>
    </row>
    <row r="31" spans="1:2">
      <c r="A31" s="59">
        <v>42445</v>
      </c>
      <c r="B31" s="20">
        <v>19</v>
      </c>
    </row>
    <row r="32" spans="1:2">
      <c r="A32" s="59">
        <v>42447</v>
      </c>
      <c r="B32" s="20">
        <v>19</v>
      </c>
    </row>
    <row r="33" spans="1:2">
      <c r="A33" s="59">
        <v>42451</v>
      </c>
      <c r="B33" s="20">
        <v>19</v>
      </c>
    </row>
    <row r="34" spans="1:2">
      <c r="A34" s="59">
        <v>42452</v>
      </c>
      <c r="B34" s="20">
        <v>19</v>
      </c>
    </row>
    <row r="35" spans="1:2">
      <c r="A35" s="59">
        <v>42456</v>
      </c>
      <c r="B35" s="20">
        <v>19</v>
      </c>
    </row>
    <row r="36" spans="1:2">
      <c r="A36" s="59">
        <v>42456</v>
      </c>
      <c r="B36" s="20">
        <v>19</v>
      </c>
    </row>
    <row r="37" spans="1:2">
      <c r="A37" s="59">
        <v>42461</v>
      </c>
      <c r="B37" s="20">
        <v>19</v>
      </c>
    </row>
    <row r="38" spans="1:2">
      <c r="A38" s="59">
        <v>42461</v>
      </c>
      <c r="B38" s="20">
        <v>19</v>
      </c>
    </row>
    <row r="39" spans="1:2">
      <c r="A39" s="59">
        <v>42466</v>
      </c>
      <c r="B39" s="20">
        <v>19</v>
      </c>
    </row>
    <row r="40" spans="1:2">
      <c r="A40" s="59">
        <v>42468</v>
      </c>
      <c r="B40" s="20">
        <v>19</v>
      </c>
    </row>
    <row r="41" spans="1:2">
      <c r="A41" s="59">
        <v>42473</v>
      </c>
      <c r="B41" s="20">
        <v>19</v>
      </c>
    </row>
    <row r="42" spans="1:2">
      <c r="A42" s="59">
        <v>42473</v>
      </c>
      <c r="B42" s="20">
        <v>19</v>
      </c>
    </row>
    <row r="43" spans="1:2">
      <c r="A43" s="59">
        <v>42480</v>
      </c>
      <c r="B43" s="20">
        <v>19</v>
      </c>
    </row>
    <row r="44" spans="1:2">
      <c r="A44" s="59">
        <v>42485</v>
      </c>
      <c r="B44" s="20">
        <f>2016-1997</f>
        <v>19</v>
      </c>
    </row>
    <row r="45" spans="1:2">
      <c r="A45" s="59">
        <v>42485</v>
      </c>
      <c r="B45" s="20">
        <f>2016-1997</f>
        <v>19</v>
      </c>
    </row>
    <row r="46" spans="1:2">
      <c r="A46" s="59">
        <v>42488</v>
      </c>
      <c r="B46" s="20">
        <v>20</v>
      </c>
    </row>
    <row r="47" spans="1:2">
      <c r="A47" s="59">
        <v>42488</v>
      </c>
      <c r="B47" s="20">
        <v>20</v>
      </c>
    </row>
    <row r="48" spans="1:2">
      <c r="A48" s="59">
        <v>42489</v>
      </c>
      <c r="B48" s="10">
        <v>20</v>
      </c>
    </row>
    <row r="49" spans="1:2">
      <c r="A49" s="59">
        <v>42490</v>
      </c>
      <c r="B49" s="11">
        <v>20</v>
      </c>
    </row>
    <row r="50" spans="1:2">
      <c r="A50" s="59">
        <v>42491</v>
      </c>
      <c r="B50" s="20">
        <v>20</v>
      </c>
    </row>
    <row r="51" spans="1:2">
      <c r="A51" s="59">
        <v>42491</v>
      </c>
      <c r="B51" s="20">
        <v>20</v>
      </c>
    </row>
    <row r="52" spans="1:2">
      <c r="A52" s="59">
        <v>42493</v>
      </c>
      <c r="B52" s="20">
        <v>20</v>
      </c>
    </row>
    <row r="53" spans="1:2">
      <c r="A53" s="60">
        <v>42494</v>
      </c>
      <c r="B53" s="20">
        <v>20</v>
      </c>
    </row>
    <row r="54" spans="1:2">
      <c r="A54" s="60">
        <v>42494</v>
      </c>
      <c r="B54" s="20">
        <v>20</v>
      </c>
    </row>
    <row r="55" spans="1:2">
      <c r="A55" s="59">
        <v>42495</v>
      </c>
      <c r="B55" s="20">
        <v>20</v>
      </c>
    </row>
    <row r="56" spans="1:2">
      <c r="A56" s="59">
        <v>42495</v>
      </c>
      <c r="B56" s="20">
        <f>2016-1996</f>
        <v>20</v>
      </c>
    </row>
    <row r="57" spans="1:2" s="28" customFormat="1">
      <c r="A57" s="59">
        <v>42496</v>
      </c>
      <c r="B57" s="20">
        <f>2016-1996</f>
        <v>20</v>
      </c>
    </row>
    <row r="58" spans="1:2">
      <c r="A58" s="59">
        <v>42496</v>
      </c>
      <c r="B58" s="20">
        <v>21</v>
      </c>
    </row>
    <row r="59" spans="1:2">
      <c r="A59" s="59">
        <v>42498</v>
      </c>
      <c r="B59" s="20">
        <v>21</v>
      </c>
    </row>
    <row r="60" spans="1:2">
      <c r="A60" s="59">
        <v>42499</v>
      </c>
      <c r="B60" s="20">
        <v>21</v>
      </c>
    </row>
    <row r="61" spans="1:2" s="61" customFormat="1">
      <c r="A61" s="29">
        <v>42500</v>
      </c>
      <c r="B61" s="20">
        <v>21</v>
      </c>
    </row>
    <row r="62" spans="1:2">
      <c r="A62" s="59">
        <v>42500</v>
      </c>
      <c r="B62" s="20">
        <v>21</v>
      </c>
    </row>
    <row r="63" spans="1:2">
      <c r="A63" s="59">
        <v>42501</v>
      </c>
      <c r="B63" s="20">
        <v>21</v>
      </c>
    </row>
    <row r="64" spans="1:2">
      <c r="A64" s="59">
        <v>42501</v>
      </c>
      <c r="B64" s="20">
        <v>21</v>
      </c>
    </row>
    <row r="65" spans="1:15">
      <c r="A65" s="59">
        <v>42502</v>
      </c>
      <c r="B65" s="20">
        <v>21</v>
      </c>
    </row>
    <row r="66" spans="1:15">
      <c r="A66" s="59">
        <v>42506</v>
      </c>
      <c r="B66" s="20">
        <v>21</v>
      </c>
    </row>
    <row r="67" spans="1:15">
      <c r="A67" s="59">
        <v>42509</v>
      </c>
      <c r="B67" s="20">
        <v>21</v>
      </c>
    </row>
    <row r="68" spans="1:15">
      <c r="A68" s="59">
        <v>42512</v>
      </c>
      <c r="B68" s="20">
        <v>21</v>
      </c>
    </row>
    <row r="69" spans="1:15">
      <c r="A69" s="59">
        <v>42513</v>
      </c>
      <c r="B69" s="20">
        <f>2016-1995</f>
        <v>21</v>
      </c>
    </row>
    <row r="70" spans="1:15">
      <c r="A70" s="62">
        <v>42516</v>
      </c>
      <c r="B70" s="30">
        <v>22</v>
      </c>
    </row>
    <row r="71" spans="1:15">
      <c r="A71" s="62">
        <v>42521</v>
      </c>
      <c r="B71" s="30">
        <v>22</v>
      </c>
    </row>
    <row r="72" spans="1:15">
      <c r="A72" s="63">
        <v>42524</v>
      </c>
      <c r="B72" s="31">
        <v>22</v>
      </c>
    </row>
    <row r="73" spans="1:15">
      <c r="A73" s="59">
        <v>42526</v>
      </c>
      <c r="B73" s="20">
        <v>22</v>
      </c>
    </row>
    <row r="74" spans="1:15">
      <c r="A74" s="59">
        <v>42527</v>
      </c>
      <c r="B74" s="20">
        <v>22</v>
      </c>
    </row>
    <row r="75" spans="1:15">
      <c r="A75" s="59">
        <v>42533</v>
      </c>
      <c r="B75" s="20">
        <v>22</v>
      </c>
    </row>
    <row r="76" spans="1:15">
      <c r="A76" s="59">
        <v>42537</v>
      </c>
      <c r="B76" s="20">
        <v>22</v>
      </c>
    </row>
    <row r="77" spans="1:15">
      <c r="A77" s="59">
        <v>42546</v>
      </c>
      <c r="B77" s="20">
        <v>22</v>
      </c>
    </row>
    <row r="78" spans="1:15">
      <c r="A78" s="59">
        <v>42549</v>
      </c>
      <c r="B78" s="20">
        <f>2016-1994</f>
        <v>22</v>
      </c>
    </row>
    <row r="79" spans="1:15">
      <c r="A79" s="59">
        <v>42550</v>
      </c>
      <c r="B79" s="20">
        <f>2016-1994</f>
        <v>22</v>
      </c>
    </row>
    <row r="80" spans="1:15" s="32" customFormat="1" ht="15">
      <c r="A80" s="63">
        <v>42552</v>
      </c>
      <c r="B80" s="31">
        <f>2016-1994</f>
        <v>22</v>
      </c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1:2">
      <c r="A81" s="59">
        <v>42553</v>
      </c>
      <c r="B81" s="20">
        <v>23</v>
      </c>
    </row>
    <row r="82" spans="1:2">
      <c r="A82" s="59">
        <v>42554</v>
      </c>
      <c r="B82" s="20">
        <v>23</v>
      </c>
    </row>
    <row r="83" spans="1:2">
      <c r="A83" s="59">
        <v>42556</v>
      </c>
      <c r="B83" s="20">
        <v>23</v>
      </c>
    </row>
    <row r="84" spans="1:2">
      <c r="A84" s="59">
        <v>42561</v>
      </c>
      <c r="B84" s="20">
        <v>23</v>
      </c>
    </row>
    <row r="85" spans="1:2">
      <c r="A85" s="59">
        <v>42565</v>
      </c>
      <c r="B85" s="20">
        <v>23</v>
      </c>
    </row>
    <row r="86" spans="1:2">
      <c r="A86" s="59">
        <v>42572</v>
      </c>
      <c r="B86" s="20">
        <v>23</v>
      </c>
    </row>
    <row r="87" spans="1:2">
      <c r="A87" s="59">
        <v>42574</v>
      </c>
      <c r="B87" s="20">
        <v>23</v>
      </c>
    </row>
    <row r="88" spans="1:2">
      <c r="A88" s="59">
        <v>42579</v>
      </c>
      <c r="B88" s="20">
        <v>23</v>
      </c>
    </row>
    <row r="89" spans="1:2">
      <c r="A89" s="59">
        <v>42581</v>
      </c>
      <c r="B89" s="20">
        <v>24</v>
      </c>
    </row>
    <row r="90" spans="1:2">
      <c r="A90" s="59">
        <v>42583</v>
      </c>
      <c r="B90" s="20">
        <v>24</v>
      </c>
    </row>
    <row r="91" spans="1:2">
      <c r="A91" s="59">
        <v>42583</v>
      </c>
      <c r="B91" s="21">
        <v>24</v>
      </c>
    </row>
    <row r="92" spans="1:2">
      <c r="A92" s="59">
        <v>42587</v>
      </c>
      <c r="B92" s="20">
        <v>24</v>
      </c>
    </row>
    <row r="93" spans="1:2">
      <c r="A93" s="59">
        <v>42590</v>
      </c>
      <c r="B93" s="20">
        <v>24</v>
      </c>
    </row>
    <row r="94" spans="1:2">
      <c r="A94" s="59">
        <v>42590</v>
      </c>
      <c r="B94" s="20">
        <v>24</v>
      </c>
    </row>
    <row r="95" spans="1:2">
      <c r="A95" s="59">
        <v>42590</v>
      </c>
      <c r="B95" s="20">
        <v>24</v>
      </c>
    </row>
    <row r="96" spans="1:2">
      <c r="A96" s="59">
        <v>42591</v>
      </c>
      <c r="B96" s="20">
        <v>24</v>
      </c>
    </row>
    <row r="97" spans="1:2">
      <c r="A97" s="59">
        <v>42591</v>
      </c>
      <c r="B97" s="20">
        <v>24</v>
      </c>
    </row>
    <row r="98" spans="1:2">
      <c r="A98" s="59">
        <v>42592</v>
      </c>
      <c r="B98" s="20">
        <v>24</v>
      </c>
    </row>
    <row r="99" spans="1:2">
      <c r="A99" s="59">
        <v>42594</v>
      </c>
      <c r="B99" s="20">
        <v>24</v>
      </c>
    </row>
    <row r="100" spans="1:2">
      <c r="A100" s="59">
        <v>42595</v>
      </c>
      <c r="B100" s="20">
        <v>24</v>
      </c>
    </row>
    <row r="101" spans="1:2">
      <c r="A101" s="59">
        <v>42596</v>
      </c>
      <c r="B101" s="20">
        <v>24</v>
      </c>
    </row>
    <row r="102" spans="1:2">
      <c r="A102" s="59">
        <v>42596</v>
      </c>
      <c r="B102" s="20">
        <v>24</v>
      </c>
    </row>
    <row r="103" spans="1:2">
      <c r="A103" s="59">
        <v>42598</v>
      </c>
      <c r="B103" s="20">
        <f>2016-1992</f>
        <v>24</v>
      </c>
    </row>
    <row r="104" spans="1:2">
      <c r="A104" s="59">
        <v>42599</v>
      </c>
      <c r="B104" s="20">
        <f>2016-1992</f>
        <v>24</v>
      </c>
    </row>
    <row r="105" spans="1:2">
      <c r="A105" s="59">
        <v>42599</v>
      </c>
      <c r="B105" s="20">
        <v>25</v>
      </c>
    </row>
    <row r="106" spans="1:2">
      <c r="A106" s="59">
        <v>42600</v>
      </c>
      <c r="B106" s="20">
        <v>25</v>
      </c>
    </row>
    <row r="107" spans="1:2">
      <c r="A107" s="59">
        <v>42601</v>
      </c>
      <c r="B107" s="20">
        <v>25</v>
      </c>
    </row>
    <row r="108" spans="1:2">
      <c r="A108" s="59">
        <v>42605</v>
      </c>
      <c r="B108" s="20">
        <v>25</v>
      </c>
    </row>
    <row r="109" spans="1:2">
      <c r="A109" s="59">
        <v>42605</v>
      </c>
      <c r="B109" s="20">
        <v>25</v>
      </c>
    </row>
    <row r="110" spans="1:2">
      <c r="A110" s="59">
        <v>42610</v>
      </c>
      <c r="B110" s="20">
        <v>25</v>
      </c>
    </row>
    <row r="111" spans="1:2">
      <c r="A111" s="59">
        <v>42615</v>
      </c>
      <c r="B111" s="20">
        <v>25</v>
      </c>
    </row>
    <row r="112" spans="1:2">
      <c r="A112" s="59">
        <v>42615</v>
      </c>
      <c r="B112" s="20">
        <v>25</v>
      </c>
    </row>
    <row r="113" spans="1:2">
      <c r="A113" s="59">
        <v>42616</v>
      </c>
      <c r="B113" s="20">
        <v>25</v>
      </c>
    </row>
    <row r="114" spans="1:2">
      <c r="A114" s="59">
        <v>42616</v>
      </c>
      <c r="B114" s="20">
        <v>25</v>
      </c>
    </row>
    <row r="115" spans="1:2">
      <c r="A115" s="59">
        <v>42619</v>
      </c>
      <c r="B115" s="20">
        <v>26</v>
      </c>
    </row>
    <row r="116" spans="1:2">
      <c r="A116" s="59">
        <v>42622</v>
      </c>
      <c r="B116" s="20">
        <v>26</v>
      </c>
    </row>
    <row r="117" spans="1:2">
      <c r="A117" s="59">
        <v>42622</v>
      </c>
      <c r="B117" s="20">
        <v>26</v>
      </c>
    </row>
    <row r="118" spans="1:2">
      <c r="A118" s="59">
        <v>42622</v>
      </c>
      <c r="B118" s="20">
        <v>26</v>
      </c>
    </row>
    <row r="119" spans="1:2">
      <c r="A119" s="59">
        <v>42622</v>
      </c>
      <c r="B119" s="20">
        <v>27</v>
      </c>
    </row>
    <row r="120" spans="1:2">
      <c r="A120" s="59">
        <v>42622</v>
      </c>
      <c r="B120" s="20">
        <v>27</v>
      </c>
    </row>
    <row r="121" spans="1:2">
      <c r="A121" s="59">
        <v>42627</v>
      </c>
      <c r="B121" s="20">
        <v>27</v>
      </c>
    </row>
    <row r="122" spans="1:2" s="64" customFormat="1">
      <c r="A122" s="59">
        <v>42628</v>
      </c>
      <c r="B122" s="20">
        <v>27</v>
      </c>
    </row>
    <row r="123" spans="1:2" s="65" customFormat="1">
      <c r="A123" s="59">
        <v>42630</v>
      </c>
      <c r="B123" s="20">
        <v>27</v>
      </c>
    </row>
    <row r="124" spans="1:2" s="65" customFormat="1">
      <c r="A124" s="59">
        <v>42634</v>
      </c>
      <c r="B124" s="20">
        <v>27</v>
      </c>
    </row>
    <row r="125" spans="1:2">
      <c r="A125" s="59">
        <v>42636</v>
      </c>
      <c r="B125" s="20">
        <v>27</v>
      </c>
    </row>
    <row r="126" spans="1:2">
      <c r="A126" s="59">
        <v>42636</v>
      </c>
      <c r="B126" s="20">
        <v>27</v>
      </c>
    </row>
    <row r="127" spans="1:2">
      <c r="A127" s="59">
        <v>42643</v>
      </c>
      <c r="B127" s="20">
        <f>2016-1989</f>
        <v>27</v>
      </c>
    </row>
    <row r="128" spans="1:2">
      <c r="A128" s="59">
        <v>42644</v>
      </c>
      <c r="B128" s="20">
        <v>28</v>
      </c>
    </row>
    <row r="129" spans="1:2">
      <c r="A129" s="59">
        <v>42646</v>
      </c>
      <c r="B129" s="20">
        <v>28</v>
      </c>
    </row>
    <row r="130" spans="1:2">
      <c r="A130" s="59">
        <v>42647</v>
      </c>
      <c r="B130" s="20">
        <v>28</v>
      </c>
    </row>
    <row r="131" spans="1:2">
      <c r="A131" s="59">
        <v>42647</v>
      </c>
      <c r="B131" s="20">
        <v>28</v>
      </c>
    </row>
    <row r="132" spans="1:2">
      <c r="A132" s="59">
        <v>42648</v>
      </c>
      <c r="B132" s="20">
        <v>28</v>
      </c>
    </row>
    <row r="133" spans="1:2">
      <c r="A133" s="59">
        <v>42649</v>
      </c>
      <c r="B133" s="20">
        <v>28</v>
      </c>
    </row>
    <row r="134" spans="1:2">
      <c r="A134" s="59">
        <v>42650</v>
      </c>
      <c r="B134" s="20">
        <v>28</v>
      </c>
    </row>
    <row r="135" spans="1:2">
      <c r="A135" s="59">
        <v>42651</v>
      </c>
      <c r="B135" s="20">
        <f>2016-1988</f>
        <v>28</v>
      </c>
    </row>
    <row r="136" spans="1:2">
      <c r="A136" s="59">
        <v>42652</v>
      </c>
      <c r="B136" s="20">
        <v>29</v>
      </c>
    </row>
    <row r="137" spans="1:2">
      <c r="A137" s="59">
        <v>42653</v>
      </c>
      <c r="B137" s="20">
        <v>29</v>
      </c>
    </row>
    <row r="138" spans="1:2">
      <c r="A138" s="59">
        <v>42654</v>
      </c>
      <c r="B138" s="20">
        <v>29</v>
      </c>
    </row>
    <row r="139" spans="1:2">
      <c r="A139" s="59">
        <v>42655</v>
      </c>
      <c r="B139" s="20">
        <v>29</v>
      </c>
    </row>
    <row r="140" spans="1:2">
      <c r="A140" s="59">
        <v>42655</v>
      </c>
      <c r="B140" s="20">
        <v>30</v>
      </c>
    </row>
    <row r="141" spans="1:2">
      <c r="A141" s="59">
        <v>42656</v>
      </c>
      <c r="B141" s="20">
        <v>30</v>
      </c>
    </row>
    <row r="142" spans="1:2">
      <c r="A142" s="59">
        <v>42657</v>
      </c>
      <c r="B142" s="20">
        <v>30</v>
      </c>
    </row>
    <row r="143" spans="1:2">
      <c r="A143" s="59">
        <v>42668</v>
      </c>
      <c r="B143" s="20">
        <v>30</v>
      </c>
    </row>
    <row r="144" spans="1:2">
      <c r="A144" s="59">
        <v>42668</v>
      </c>
      <c r="B144" s="20">
        <v>31</v>
      </c>
    </row>
    <row r="145" spans="1:2">
      <c r="A145" s="59">
        <v>42671</v>
      </c>
      <c r="B145" s="20">
        <v>31</v>
      </c>
    </row>
    <row r="146" spans="1:2">
      <c r="A146" s="59">
        <v>42674</v>
      </c>
      <c r="B146" s="20">
        <v>31</v>
      </c>
    </row>
    <row r="147" spans="1:2">
      <c r="A147" s="59">
        <v>42675</v>
      </c>
      <c r="B147" s="20">
        <v>31</v>
      </c>
    </row>
    <row r="148" spans="1:2">
      <c r="A148" s="59">
        <v>42675</v>
      </c>
      <c r="B148" s="20">
        <v>31</v>
      </c>
    </row>
    <row r="149" spans="1:2">
      <c r="A149" s="59">
        <v>42676</v>
      </c>
      <c r="B149" s="20">
        <f>2016-1985</f>
        <v>31</v>
      </c>
    </row>
    <row r="150" spans="1:2">
      <c r="A150" s="59">
        <v>42677</v>
      </c>
      <c r="B150" s="20">
        <f>2016-1985</f>
        <v>31</v>
      </c>
    </row>
    <row r="151" spans="1:2">
      <c r="A151" s="59">
        <v>42677</v>
      </c>
      <c r="B151" s="20">
        <f>2016-1985</f>
        <v>31</v>
      </c>
    </row>
    <row r="152" spans="1:2">
      <c r="A152" s="59">
        <v>42681</v>
      </c>
      <c r="B152" s="20">
        <v>32</v>
      </c>
    </row>
    <row r="153" spans="1:2">
      <c r="A153" s="59">
        <v>42681</v>
      </c>
      <c r="B153" s="20">
        <v>32</v>
      </c>
    </row>
    <row r="154" spans="1:2">
      <c r="A154" s="59">
        <v>42682</v>
      </c>
      <c r="B154" s="20">
        <v>32</v>
      </c>
    </row>
    <row r="155" spans="1:2">
      <c r="A155" s="59">
        <v>42683</v>
      </c>
      <c r="B155" s="20">
        <v>32</v>
      </c>
    </row>
    <row r="156" spans="1:2">
      <c r="A156" s="59">
        <v>42683</v>
      </c>
      <c r="B156" s="20">
        <v>32</v>
      </c>
    </row>
    <row r="157" spans="1:2">
      <c r="A157" s="59">
        <v>42683</v>
      </c>
      <c r="B157" s="20">
        <v>32</v>
      </c>
    </row>
    <row r="158" spans="1:2">
      <c r="A158" s="59">
        <v>42684</v>
      </c>
      <c r="B158" s="20">
        <v>33</v>
      </c>
    </row>
    <row r="159" spans="1:2">
      <c r="A159" s="59">
        <v>42684</v>
      </c>
      <c r="B159" s="20">
        <v>33</v>
      </c>
    </row>
    <row r="160" spans="1:2">
      <c r="A160" s="59">
        <v>42684</v>
      </c>
      <c r="B160" s="20">
        <v>33</v>
      </c>
    </row>
    <row r="161" spans="1:2">
      <c r="A161" s="59">
        <v>42685</v>
      </c>
      <c r="B161" s="20">
        <v>33</v>
      </c>
    </row>
    <row r="162" spans="1:2">
      <c r="A162" s="59">
        <v>42686</v>
      </c>
      <c r="B162" s="20">
        <v>34</v>
      </c>
    </row>
    <row r="163" spans="1:2">
      <c r="A163" s="59">
        <v>42686</v>
      </c>
      <c r="B163" s="20">
        <v>34</v>
      </c>
    </row>
    <row r="164" spans="1:2">
      <c r="A164" s="59">
        <v>42687</v>
      </c>
      <c r="B164" s="20">
        <v>34</v>
      </c>
    </row>
    <row r="165" spans="1:2">
      <c r="A165" s="59">
        <v>42687</v>
      </c>
      <c r="B165" s="20">
        <v>34</v>
      </c>
    </row>
    <row r="166" spans="1:2">
      <c r="A166" s="59">
        <v>42687</v>
      </c>
      <c r="B166" s="20">
        <v>34</v>
      </c>
    </row>
    <row r="167" spans="1:2">
      <c r="A167" s="59">
        <v>42688</v>
      </c>
      <c r="B167" s="20">
        <v>34</v>
      </c>
    </row>
    <row r="168" spans="1:2">
      <c r="A168" s="59">
        <v>42688</v>
      </c>
      <c r="B168" s="20">
        <f>2016-1981</f>
        <v>35</v>
      </c>
    </row>
    <row r="169" spans="1:2">
      <c r="A169" s="59">
        <v>42690</v>
      </c>
      <c r="B169" s="20">
        <v>38</v>
      </c>
    </row>
    <row r="170" spans="1:2">
      <c r="A170" s="59">
        <v>42691</v>
      </c>
      <c r="B170" s="20">
        <v>38</v>
      </c>
    </row>
    <row r="171" spans="1:2">
      <c r="A171" s="59">
        <v>42694</v>
      </c>
      <c r="B171" s="20">
        <v>38</v>
      </c>
    </row>
    <row r="172" spans="1:2">
      <c r="A172" s="59">
        <v>42697</v>
      </c>
      <c r="B172" s="20">
        <v>38</v>
      </c>
    </row>
    <row r="173" spans="1:2">
      <c r="A173" s="59">
        <v>42698</v>
      </c>
      <c r="B173" s="20">
        <v>39</v>
      </c>
    </row>
    <row r="174" spans="1:2">
      <c r="A174" s="59">
        <v>42699</v>
      </c>
      <c r="B174" s="20">
        <v>39</v>
      </c>
    </row>
    <row r="175" spans="1:2">
      <c r="A175" s="59">
        <v>42699</v>
      </c>
      <c r="B175" s="20">
        <f>2016-1977</f>
        <v>39</v>
      </c>
    </row>
    <row r="176" spans="1:2">
      <c r="A176" s="59">
        <v>42700</v>
      </c>
      <c r="B176" s="20">
        <v>40</v>
      </c>
    </row>
    <row r="177" spans="1:2">
      <c r="A177" s="59">
        <v>42701</v>
      </c>
      <c r="B177" s="20">
        <v>40</v>
      </c>
    </row>
    <row r="178" spans="1:2">
      <c r="A178" s="59">
        <v>42702</v>
      </c>
      <c r="B178" s="20">
        <v>40</v>
      </c>
    </row>
    <row r="179" spans="1:2">
      <c r="A179" s="59">
        <v>42702</v>
      </c>
      <c r="B179" s="20">
        <f>2016-1976</f>
        <v>40</v>
      </c>
    </row>
    <row r="180" spans="1:2">
      <c r="A180" s="59">
        <v>42708</v>
      </c>
      <c r="B180" s="20">
        <v>41</v>
      </c>
    </row>
    <row r="181" spans="1:2">
      <c r="A181" s="59">
        <v>42708</v>
      </c>
      <c r="B181" s="20">
        <f>2016-1973</f>
        <v>43</v>
      </c>
    </row>
    <row r="182" spans="1:2">
      <c r="A182" s="59">
        <v>42709</v>
      </c>
      <c r="B182" s="20">
        <v>45</v>
      </c>
    </row>
    <row r="183" spans="1:2">
      <c r="A183" s="59">
        <v>42711</v>
      </c>
      <c r="B183" s="20">
        <v>45</v>
      </c>
    </row>
    <row r="184" spans="1:2">
      <c r="A184" s="59">
        <v>42718</v>
      </c>
      <c r="B184" s="20">
        <v>46</v>
      </c>
    </row>
    <row r="185" spans="1:2">
      <c r="A185" s="59">
        <v>42722</v>
      </c>
      <c r="B185" s="20">
        <v>46</v>
      </c>
    </row>
    <row r="186" spans="1:2">
      <c r="A186" s="59">
        <v>42724</v>
      </c>
      <c r="B186" s="20">
        <v>48</v>
      </c>
    </row>
    <row r="187" spans="1:2">
      <c r="A187" s="59">
        <v>42731</v>
      </c>
      <c r="B187" s="20">
        <v>48</v>
      </c>
    </row>
    <row r="188" spans="1:2">
      <c r="A188" s="59">
        <v>42732</v>
      </c>
      <c r="B188" s="20">
        <v>50</v>
      </c>
    </row>
    <row r="189" spans="1:2">
      <c r="A189" s="59">
        <v>42732</v>
      </c>
      <c r="B189" s="20">
        <v>51</v>
      </c>
    </row>
    <row r="190" spans="1:2">
      <c r="A190" s="59">
        <v>42733</v>
      </c>
      <c r="B190" s="20">
        <v>52</v>
      </c>
    </row>
    <row r="191" spans="1:2">
      <c r="A191" s="59">
        <v>42707</v>
      </c>
      <c r="B191" s="20">
        <v>53</v>
      </c>
    </row>
    <row r="192" spans="1:2">
      <c r="A192" s="59">
        <v>42684</v>
      </c>
      <c r="B192" s="20">
        <v>56</v>
      </c>
    </row>
    <row r="193" spans="1:15">
      <c r="A193" s="59">
        <v>42713</v>
      </c>
      <c r="B193" s="20">
        <v>57</v>
      </c>
    </row>
    <row r="194" spans="1:15">
      <c r="A194" s="59">
        <v>42735</v>
      </c>
      <c r="B194" s="20">
        <v>59</v>
      </c>
    </row>
    <row r="195" spans="1:15">
      <c r="A195" s="59">
        <v>42730</v>
      </c>
      <c r="B195" s="20">
        <v>59</v>
      </c>
    </row>
    <row r="196" spans="1:15">
      <c r="A196" s="59">
        <v>42733</v>
      </c>
      <c r="B196" s="20">
        <v>59</v>
      </c>
    </row>
    <row r="197" spans="1:15">
      <c r="A197" s="59">
        <v>42734</v>
      </c>
      <c r="B197" s="20">
        <v>59</v>
      </c>
    </row>
    <row r="198" spans="1:15">
      <c r="A198" s="59">
        <v>42735</v>
      </c>
      <c r="B198" s="20">
        <v>62</v>
      </c>
    </row>
    <row r="199" spans="1:15">
      <c r="A199" s="59">
        <v>42730</v>
      </c>
      <c r="B199" s="20">
        <f>2016-1954</f>
        <v>62</v>
      </c>
    </row>
    <row r="200" spans="1:15">
      <c r="A200" s="59">
        <v>42731</v>
      </c>
      <c r="B200" s="20">
        <f>2016-1952</f>
        <v>64</v>
      </c>
    </row>
    <row r="201" spans="1:15" s="33" customFormat="1" ht="15">
      <c r="A201" s="63">
        <v>42705</v>
      </c>
      <c r="B201" s="31">
        <v>83</v>
      </c>
      <c r="C201" s="66"/>
      <c r="D201" s="66"/>
      <c r="E201" s="66"/>
      <c r="F201" s="66"/>
      <c r="G201" s="66"/>
      <c r="H201" s="66"/>
      <c r="I201" s="66"/>
      <c r="J201" s="66"/>
      <c r="K201" s="66"/>
      <c r="L201" s="66"/>
      <c r="M201" s="66"/>
      <c r="N201" s="66"/>
      <c r="O201" s="66"/>
    </row>
    <row r="202" spans="1:15">
      <c r="A202" s="59"/>
      <c r="B202" s="20"/>
    </row>
    <row r="203" spans="1:15">
      <c r="A203" s="59"/>
      <c r="B203" s="20"/>
    </row>
    <row r="204" spans="1:15">
      <c r="A204" s="59"/>
      <c r="B204" s="20"/>
      <c r="C204" s="69" t="s">
        <v>7</v>
      </c>
      <c r="D204" s="41"/>
      <c r="E204" s="41">
        <v>11</v>
      </c>
    </row>
    <row r="205" spans="1:15">
      <c r="A205" s="59"/>
      <c r="B205" s="20"/>
      <c r="C205" s="69" t="s">
        <v>6</v>
      </c>
      <c r="D205" s="41"/>
      <c r="E205" s="41">
        <v>56</v>
      </c>
    </row>
    <row r="206" spans="1:15">
      <c r="A206" s="59"/>
      <c r="B206" s="20"/>
    </row>
    <row r="207" spans="1:15">
      <c r="A207" s="59"/>
      <c r="B207" s="20"/>
      <c r="C207" s="54" t="s">
        <v>4</v>
      </c>
      <c r="E207" s="54">
        <v>200</v>
      </c>
    </row>
    <row r="208" spans="1:15">
      <c r="A208" s="59"/>
      <c r="B208" s="20"/>
    </row>
    <row r="209" spans="1:15">
      <c r="A209" s="59"/>
      <c r="B209" s="20"/>
    </row>
    <row r="210" spans="1:15">
      <c r="A210" s="59"/>
      <c r="B210" s="20"/>
    </row>
    <row r="211" spans="1:15">
      <c r="A211" s="59"/>
      <c r="B211" s="20"/>
    </row>
    <row r="212" spans="1:15">
      <c r="A212" s="59"/>
      <c r="B212" s="20"/>
    </row>
    <row r="213" spans="1:15">
      <c r="A213" s="59"/>
      <c r="B213" s="20"/>
    </row>
    <row r="214" spans="1:15">
      <c r="A214" s="59"/>
      <c r="B214" s="20"/>
    </row>
    <row r="215" spans="1:15">
      <c r="A215" s="59"/>
      <c r="B215" s="20"/>
    </row>
    <row r="216" spans="1:15" s="65" customFormat="1">
      <c r="A216" s="59"/>
      <c r="B216" s="20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</row>
    <row r="217" spans="1:15" s="65" customFormat="1">
      <c r="A217" s="59"/>
      <c r="B217" s="20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</row>
    <row r="218" spans="1:15" s="65" customFormat="1">
      <c r="A218" s="59"/>
      <c r="B218" s="20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</row>
    <row r="219" spans="1:15" s="65" customFormat="1">
      <c r="A219" s="59"/>
      <c r="B219" s="20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</row>
    <row r="220" spans="1:15" s="65" customFormat="1">
      <c r="A220" s="59"/>
      <c r="B220" s="20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</row>
    <row r="221" spans="1:15" s="65" customFormat="1">
      <c r="A221" s="59"/>
      <c r="B221" s="20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</row>
    <row r="222" spans="1:15" s="65" customFormat="1">
      <c r="A222" s="59"/>
      <c r="B222" s="20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</row>
    <row r="223" spans="1:15" s="65" customFormat="1">
      <c r="A223" s="59"/>
      <c r="B223" s="20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</row>
    <row r="224" spans="1:15" s="65" customFormat="1">
      <c r="A224" s="59"/>
      <c r="B224" s="20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</row>
    <row r="225" spans="1:15" s="65" customFormat="1">
      <c r="A225" s="59"/>
      <c r="B225" s="20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</row>
    <row r="226" spans="1:15" s="65" customFormat="1">
      <c r="A226" s="59"/>
      <c r="B226" s="20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</row>
    <row r="227" spans="1:15" s="65" customFormat="1">
      <c r="A227" s="59"/>
      <c r="B227" s="20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</row>
    <row r="228" spans="1:15" s="65" customFormat="1">
      <c r="A228" s="59"/>
      <c r="B228" s="20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</row>
    <row r="229" spans="1:15" s="65" customFormat="1">
      <c r="A229" s="59"/>
      <c r="B229" s="20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</row>
    <row r="230" spans="1:15" s="65" customFormat="1">
      <c r="A230" s="59"/>
      <c r="B230" s="20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</row>
    <row r="231" spans="1:15" s="65" customFormat="1">
      <c r="A231" s="59"/>
      <c r="B231" s="20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</row>
    <row r="232" spans="1:15" s="65" customFormat="1">
      <c r="A232" s="59"/>
      <c r="B232" s="20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</row>
    <row r="233" spans="1:15" s="65" customFormat="1">
      <c r="A233" s="59"/>
      <c r="B233" s="20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</row>
    <row r="234" spans="1:15" s="65" customFormat="1">
      <c r="A234" s="59"/>
      <c r="B234" s="20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</row>
    <row r="235" spans="1:15" s="65" customFormat="1">
      <c r="A235" s="59"/>
      <c r="B235" s="20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</row>
    <row r="236" spans="1:15" s="65" customFormat="1">
      <c r="A236" s="59"/>
      <c r="B236" s="20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</row>
    <row r="237" spans="1:15" s="65" customFormat="1">
      <c r="A237" s="59"/>
      <c r="B237" s="20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</row>
    <row r="238" spans="1:15" s="65" customFormat="1">
      <c r="A238" s="59"/>
      <c r="B238" s="20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</row>
    <row r="239" spans="1:15" s="65" customFormat="1">
      <c r="A239" s="59"/>
      <c r="B239" s="20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</row>
    <row r="240" spans="1:15" s="65" customFormat="1">
      <c r="A240" s="59"/>
      <c r="B240" s="20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</row>
    <row r="241" spans="1:15" s="65" customFormat="1">
      <c r="A241" s="59"/>
      <c r="B241" s="20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</row>
    <row r="242" spans="1:15" s="65" customFormat="1">
      <c r="A242" s="59"/>
      <c r="B242" s="20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</row>
    <row r="243" spans="1:15" s="65" customFormat="1">
      <c r="A243" s="59"/>
      <c r="B243" s="20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</row>
    <row r="244" spans="1:15" s="65" customFormat="1">
      <c r="A244" s="59"/>
      <c r="B244" s="20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</row>
    <row r="245" spans="1:15" s="65" customFormat="1">
      <c r="A245" s="59"/>
      <c r="B245" s="20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</row>
    <row r="246" spans="1:15" s="65" customFormat="1">
      <c r="A246" s="59"/>
      <c r="B246" s="20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</row>
    <row r="247" spans="1:15" s="65" customFormat="1">
      <c r="A247" s="59"/>
      <c r="B247" s="20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</row>
    <row r="248" spans="1:15" s="65" customFormat="1">
      <c r="A248" s="59"/>
      <c r="B248" s="20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</row>
    <row r="249" spans="1:15" s="65" customFormat="1">
      <c r="A249" s="59"/>
      <c r="B249" s="20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</row>
    <row r="250" spans="1:15" s="65" customFormat="1">
      <c r="A250" s="59"/>
      <c r="B250" s="20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</row>
    <row r="251" spans="1:15" s="65" customFormat="1">
      <c r="A251" s="59"/>
      <c r="B251" s="20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</row>
    <row r="252" spans="1:15" s="65" customFormat="1">
      <c r="A252" s="59"/>
      <c r="B252" s="20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</row>
    <row r="253" spans="1:15" s="65" customFormat="1">
      <c r="A253" s="59"/>
      <c r="B253" s="20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</row>
    <row r="254" spans="1:15" s="65" customFormat="1">
      <c r="A254" s="59"/>
      <c r="B254" s="20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</row>
    <row r="255" spans="1:15" s="65" customFormat="1">
      <c r="A255" s="59"/>
      <c r="B255" s="20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</row>
    <row r="256" spans="1:15" s="65" customFormat="1">
      <c r="A256" s="59"/>
      <c r="B256" s="20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</row>
    <row r="257" spans="1:15" s="65" customFormat="1">
      <c r="A257" s="59"/>
      <c r="B257" s="20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</row>
    <row r="258" spans="1:15" s="65" customFormat="1">
      <c r="A258" s="59"/>
      <c r="B258" s="20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</row>
    <row r="259" spans="1:15" s="65" customFormat="1">
      <c r="A259" s="59"/>
      <c r="B259" s="20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</row>
    <row r="260" spans="1:15" s="65" customFormat="1">
      <c r="A260" s="59"/>
      <c r="B260" s="20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</row>
    <row r="261" spans="1:15" s="65" customFormat="1">
      <c r="A261" s="59"/>
      <c r="B261" s="20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</row>
    <row r="262" spans="1:15" s="65" customFormat="1">
      <c r="A262" s="59"/>
      <c r="B262" s="20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</row>
    <row r="263" spans="1:15" s="65" customFormat="1">
      <c r="A263" s="59"/>
      <c r="B263" s="20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</row>
    <row r="264" spans="1:15" s="65" customFormat="1">
      <c r="A264" s="59"/>
      <c r="B264" s="20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</row>
    <row r="265" spans="1:15" s="65" customFormat="1">
      <c r="A265" s="59"/>
      <c r="B265" s="20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</row>
    <row r="266" spans="1:15" s="65" customFormat="1">
      <c r="A266" s="59"/>
      <c r="B266" s="20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</row>
    <row r="267" spans="1:15" s="65" customFormat="1">
      <c r="A267" s="59"/>
      <c r="B267" s="20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</row>
    <row r="268" spans="1:15" s="65" customFormat="1">
      <c r="A268" s="59"/>
      <c r="B268" s="20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</row>
    <row r="269" spans="1:15" s="65" customFormat="1">
      <c r="A269" s="59"/>
      <c r="B269" s="20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</row>
    <row r="270" spans="1:15" s="65" customFormat="1">
      <c r="A270" s="59"/>
      <c r="B270" s="20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</row>
    <row r="271" spans="1:15" s="65" customFormat="1">
      <c r="A271" s="59"/>
      <c r="B271" s="20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</row>
    <row r="272" spans="1:15" s="65" customFormat="1">
      <c r="A272" s="59"/>
      <c r="B272" s="20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</row>
    <row r="273" spans="1:15" s="65" customFormat="1">
      <c r="A273" s="59"/>
      <c r="B273" s="20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</row>
    <row r="274" spans="1:15" s="65" customFormat="1">
      <c r="A274" s="59"/>
      <c r="B274" s="20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</row>
    <row r="275" spans="1:15" s="65" customFormat="1">
      <c r="A275" s="59"/>
      <c r="B275" s="20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</row>
    <row r="276" spans="1:15" s="65" customFormat="1">
      <c r="A276" s="59"/>
      <c r="B276" s="20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</row>
    <row r="277" spans="1:15" s="65" customFormat="1" ht="15" thickBot="1">
      <c r="A277" s="67"/>
      <c r="B277" s="3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</row>
  </sheetData>
  <sortState ref="B2:B1048576">
    <sortCondition ref="B3:B1048576"/>
  </sortState>
  <phoneticPr fontId="9" type="noConversion"/>
  <pageMargins left="0.25" right="0.25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codeName="Sheet4" enableFormatConditionsCalculation="0">
    <tabColor rgb="FFFFFF00"/>
  </sheetPr>
  <dimension ref="A1:G480"/>
  <sheetViews>
    <sheetView tabSelected="1" workbookViewId="0">
      <pane ySplit="2" topLeftCell="A409" activePane="bottomLeft" state="frozen"/>
      <selection activeCell="B43" sqref="B43"/>
      <selection pane="bottomLeft" activeCell="E415" sqref="E415"/>
    </sheetView>
  </sheetViews>
  <sheetFormatPr baseColWidth="10" defaultColWidth="8.83203125" defaultRowHeight="14"/>
  <cols>
    <col min="1" max="1" width="12.1640625" style="53" bestFit="1" customWidth="1"/>
    <col min="2" max="2" width="6" style="44" customWidth="1"/>
    <col min="3" max="16384" width="8.83203125" style="54"/>
  </cols>
  <sheetData>
    <row r="1" spans="1:7" s="46" customFormat="1" ht="15" customHeight="1">
      <c r="A1" s="51" t="s">
        <v>0</v>
      </c>
      <c r="B1" s="52" t="s">
        <v>1</v>
      </c>
    </row>
    <row r="2" spans="1:7" s="47" customFormat="1" ht="16" thickBot="1">
      <c r="A2" s="56">
        <v>43009</v>
      </c>
      <c r="B2" s="58">
        <v>0</v>
      </c>
      <c r="C2" s="26"/>
      <c r="D2" s="26"/>
      <c r="E2" s="26"/>
      <c r="F2" s="26"/>
      <c r="G2" s="26"/>
    </row>
    <row r="3" spans="1:7" s="45" customFormat="1">
      <c r="A3" s="36">
        <v>43043</v>
      </c>
      <c r="B3" s="37">
        <f>2017-2003</f>
        <v>14</v>
      </c>
      <c r="C3" s="38"/>
      <c r="D3" s="38"/>
      <c r="E3" s="38"/>
      <c r="F3" s="38"/>
      <c r="G3" s="38"/>
    </row>
    <row r="4" spans="1:7" s="38" customFormat="1">
      <c r="A4" s="39">
        <v>42871</v>
      </c>
      <c r="B4" s="40">
        <f>2016-2001</f>
        <v>15</v>
      </c>
    </row>
    <row r="5" spans="1:7" s="38" customFormat="1">
      <c r="A5" s="39">
        <v>42949</v>
      </c>
      <c r="B5" s="40">
        <f>2016-2001</f>
        <v>15</v>
      </c>
    </row>
    <row r="6" spans="1:7" s="38" customFormat="1">
      <c r="A6" s="39">
        <v>42738</v>
      </c>
      <c r="B6" s="40">
        <v>16</v>
      </c>
    </row>
    <row r="7" spans="1:7" s="38" customFormat="1">
      <c r="A7" s="39">
        <v>42806</v>
      </c>
      <c r="B7" s="40">
        <f>2016-2000</f>
        <v>16</v>
      </c>
    </row>
    <row r="8" spans="1:7" s="38" customFormat="1">
      <c r="A8" s="39">
        <v>42894</v>
      </c>
      <c r="B8" s="40">
        <f>2017-2001</f>
        <v>16</v>
      </c>
    </row>
    <row r="9" spans="1:7" s="38" customFormat="1">
      <c r="A9" s="39">
        <v>42901</v>
      </c>
      <c r="B9" s="40">
        <f>2016-2000</f>
        <v>16</v>
      </c>
    </row>
    <row r="10" spans="1:7" s="38" customFormat="1">
      <c r="A10" s="39">
        <v>42901</v>
      </c>
      <c r="B10" s="40">
        <v>16</v>
      </c>
    </row>
    <row r="11" spans="1:7" s="38" customFormat="1">
      <c r="A11" s="39">
        <v>42915</v>
      </c>
      <c r="B11" s="40">
        <f>2016-2000</f>
        <v>16</v>
      </c>
      <c r="C11" s="41"/>
      <c r="D11" s="41"/>
      <c r="E11" s="41"/>
      <c r="F11" s="41"/>
      <c r="G11" s="41"/>
    </row>
    <row r="12" spans="1:7" s="38" customFormat="1">
      <c r="A12" s="39">
        <v>42921</v>
      </c>
      <c r="B12" s="40">
        <v>16</v>
      </c>
    </row>
    <row r="13" spans="1:7" s="38" customFormat="1">
      <c r="A13" s="39">
        <v>42921</v>
      </c>
      <c r="B13" s="40">
        <v>16</v>
      </c>
      <c r="C13" s="41"/>
      <c r="D13" s="41"/>
      <c r="E13" s="41"/>
      <c r="F13" s="41"/>
      <c r="G13" s="41"/>
    </row>
    <row r="14" spans="1:7" s="38" customFormat="1">
      <c r="A14" s="39">
        <v>42792</v>
      </c>
      <c r="B14" s="40">
        <f>2016-1999</f>
        <v>17</v>
      </c>
    </row>
    <row r="15" spans="1:7" s="38" customFormat="1">
      <c r="A15" s="39">
        <v>42806</v>
      </c>
      <c r="B15" s="40">
        <f>2016-1999</f>
        <v>17</v>
      </c>
    </row>
    <row r="16" spans="1:7" s="38" customFormat="1">
      <c r="A16" s="39">
        <v>42868</v>
      </c>
      <c r="B16" s="40">
        <f>2016-1999</f>
        <v>17</v>
      </c>
      <c r="C16" s="41"/>
      <c r="D16" s="41"/>
      <c r="E16" s="41"/>
      <c r="F16" s="41"/>
      <c r="G16" s="41"/>
    </row>
    <row r="17" spans="1:7" s="38" customFormat="1">
      <c r="A17" s="39">
        <v>42895</v>
      </c>
      <c r="B17" s="40">
        <f>2016-1999</f>
        <v>17</v>
      </c>
    </row>
    <row r="18" spans="1:7" s="41" customFormat="1">
      <c r="A18" s="39">
        <v>42958</v>
      </c>
      <c r="B18" s="40">
        <f>2017-2000</f>
        <v>17</v>
      </c>
      <c r="C18" s="38"/>
      <c r="D18" s="38"/>
      <c r="E18" s="38"/>
      <c r="F18" s="38"/>
      <c r="G18" s="38"/>
    </row>
    <row r="19" spans="1:7" s="41" customFormat="1">
      <c r="A19" s="39">
        <v>42987</v>
      </c>
      <c r="B19" s="40">
        <f>2016-1999</f>
        <v>17</v>
      </c>
      <c r="C19" s="38"/>
      <c r="D19" s="38"/>
      <c r="E19" s="38"/>
      <c r="F19" s="38"/>
      <c r="G19" s="38"/>
    </row>
    <row r="20" spans="1:7" s="41" customFormat="1">
      <c r="A20" s="39">
        <v>43055</v>
      </c>
      <c r="B20" s="40">
        <f>2017-2000</f>
        <v>17</v>
      </c>
      <c r="C20" s="38"/>
      <c r="D20" s="38"/>
      <c r="E20" s="38"/>
      <c r="F20" s="38"/>
      <c r="G20" s="38"/>
    </row>
    <row r="21" spans="1:7" s="41" customFormat="1">
      <c r="A21" s="39">
        <v>42768</v>
      </c>
      <c r="B21" s="40">
        <v>18</v>
      </c>
    </row>
    <row r="22" spans="1:7" s="41" customFormat="1">
      <c r="A22" s="39">
        <v>42768</v>
      </c>
      <c r="B22" s="40">
        <f>2016-1998</f>
        <v>18</v>
      </c>
    </row>
    <row r="23" spans="1:7" s="41" customFormat="1">
      <c r="A23" s="39">
        <v>42792</v>
      </c>
      <c r="B23" s="40">
        <f>2016-1998</f>
        <v>18</v>
      </c>
    </row>
    <row r="24" spans="1:7" s="41" customFormat="1">
      <c r="A24" s="39">
        <v>42799</v>
      </c>
      <c r="B24" s="40">
        <f>2016-1998</f>
        <v>18</v>
      </c>
    </row>
    <row r="25" spans="1:7" s="41" customFormat="1">
      <c r="A25" s="39">
        <v>42802</v>
      </c>
      <c r="B25" s="40">
        <v>18</v>
      </c>
    </row>
    <row r="26" spans="1:7" s="41" customFormat="1">
      <c r="A26" s="39">
        <v>42806</v>
      </c>
      <c r="B26" s="40">
        <f>2017-1999</f>
        <v>18</v>
      </c>
    </row>
    <row r="27" spans="1:7" s="41" customFormat="1">
      <c r="A27" s="39">
        <v>42806</v>
      </c>
      <c r="B27" s="40">
        <f>2016-1998</f>
        <v>18</v>
      </c>
    </row>
    <row r="28" spans="1:7" s="41" customFormat="1">
      <c r="A28" s="39">
        <v>42831</v>
      </c>
      <c r="B28" s="40">
        <f>2016-1998</f>
        <v>18</v>
      </c>
    </row>
    <row r="29" spans="1:7" s="41" customFormat="1">
      <c r="A29" s="39">
        <v>42832</v>
      </c>
      <c r="B29" s="40">
        <f>2017-1999</f>
        <v>18</v>
      </c>
    </row>
    <row r="30" spans="1:7" s="41" customFormat="1">
      <c r="A30" s="39">
        <v>42874</v>
      </c>
      <c r="B30" s="40">
        <f>2016-1998</f>
        <v>18</v>
      </c>
    </row>
    <row r="31" spans="1:7" s="41" customFormat="1">
      <c r="A31" s="39">
        <v>42893</v>
      </c>
      <c r="B31" s="40">
        <f>2017-1999</f>
        <v>18</v>
      </c>
    </row>
    <row r="32" spans="1:7" s="41" customFormat="1">
      <c r="A32" s="39">
        <v>42894</v>
      </c>
      <c r="B32" s="40">
        <f>2016-1998</f>
        <v>18</v>
      </c>
    </row>
    <row r="33" spans="1:2" s="41" customFormat="1">
      <c r="A33" s="39">
        <v>42905</v>
      </c>
      <c r="B33" s="40">
        <f>2017-1999</f>
        <v>18</v>
      </c>
    </row>
    <row r="34" spans="1:2" s="41" customFormat="1">
      <c r="A34" s="39">
        <v>42905</v>
      </c>
      <c r="B34" s="40">
        <f>2017-1999</f>
        <v>18</v>
      </c>
    </row>
    <row r="35" spans="1:2" s="41" customFormat="1">
      <c r="A35" s="39">
        <v>42912</v>
      </c>
      <c r="B35" s="40">
        <f>2016-1998</f>
        <v>18</v>
      </c>
    </row>
    <row r="36" spans="1:2" s="41" customFormat="1">
      <c r="A36" s="39">
        <v>42918</v>
      </c>
      <c r="B36" s="40">
        <f>2017-1999</f>
        <v>18</v>
      </c>
    </row>
    <row r="37" spans="1:2" s="41" customFormat="1">
      <c r="A37" s="39">
        <v>42934</v>
      </c>
      <c r="B37" s="40">
        <v>18</v>
      </c>
    </row>
    <row r="38" spans="1:2" s="41" customFormat="1">
      <c r="A38" s="39">
        <v>42952</v>
      </c>
      <c r="B38" s="40">
        <f t="shared" ref="B38:B45" si="0">2017-1999</f>
        <v>18</v>
      </c>
    </row>
    <row r="39" spans="1:2" s="41" customFormat="1">
      <c r="A39" s="39">
        <v>43017</v>
      </c>
      <c r="B39" s="40">
        <f t="shared" si="0"/>
        <v>18</v>
      </c>
    </row>
    <row r="40" spans="1:2" s="41" customFormat="1">
      <c r="A40" s="39">
        <v>43027</v>
      </c>
      <c r="B40" s="40">
        <f t="shared" si="0"/>
        <v>18</v>
      </c>
    </row>
    <row r="41" spans="1:2" s="41" customFormat="1">
      <c r="A41" s="39">
        <v>43043</v>
      </c>
      <c r="B41" s="40">
        <f t="shared" si="0"/>
        <v>18</v>
      </c>
    </row>
    <row r="42" spans="1:2" s="41" customFormat="1">
      <c r="A42" s="39">
        <v>43055</v>
      </c>
      <c r="B42" s="40">
        <f t="shared" si="0"/>
        <v>18</v>
      </c>
    </row>
    <row r="43" spans="1:2" s="41" customFormat="1">
      <c r="A43" s="39">
        <v>43060</v>
      </c>
      <c r="B43" s="40">
        <f t="shared" si="0"/>
        <v>18</v>
      </c>
    </row>
    <row r="44" spans="1:2" s="41" customFormat="1">
      <c r="A44" s="39">
        <v>43070</v>
      </c>
      <c r="B44" s="40">
        <f t="shared" si="0"/>
        <v>18</v>
      </c>
    </row>
    <row r="45" spans="1:2" s="41" customFormat="1">
      <c r="A45" s="39">
        <v>43082</v>
      </c>
      <c r="B45" s="40">
        <f t="shared" si="0"/>
        <v>18</v>
      </c>
    </row>
    <row r="46" spans="1:2" s="41" customFormat="1">
      <c r="A46" s="39">
        <v>42780</v>
      </c>
      <c r="B46" s="40">
        <f>2017-1998</f>
        <v>19</v>
      </c>
    </row>
    <row r="47" spans="1:2" s="41" customFormat="1">
      <c r="A47" s="39">
        <v>42824</v>
      </c>
      <c r="B47" s="40">
        <f>2016-1997</f>
        <v>19</v>
      </c>
    </row>
    <row r="48" spans="1:2" s="41" customFormat="1">
      <c r="A48" s="39">
        <v>42825</v>
      </c>
      <c r="B48" s="40">
        <f>2016-1997</f>
        <v>19</v>
      </c>
    </row>
    <row r="49" spans="1:2" s="41" customFormat="1">
      <c r="A49" s="39">
        <v>42834</v>
      </c>
      <c r="B49" s="40">
        <f>2016-1997</f>
        <v>19</v>
      </c>
    </row>
    <row r="50" spans="1:2" s="41" customFormat="1">
      <c r="A50" s="39">
        <v>42853</v>
      </c>
      <c r="B50" s="40">
        <f>2016-1997</f>
        <v>19</v>
      </c>
    </row>
    <row r="51" spans="1:2" s="41" customFormat="1">
      <c r="A51" s="39">
        <v>42894</v>
      </c>
      <c r="B51" s="40">
        <f>2016-1997</f>
        <v>19</v>
      </c>
    </row>
    <row r="52" spans="1:2" s="41" customFormat="1">
      <c r="A52" s="39">
        <v>42895</v>
      </c>
      <c r="B52" s="40">
        <f>2017-1998</f>
        <v>19</v>
      </c>
    </row>
    <row r="53" spans="1:2" s="41" customFormat="1">
      <c r="A53" s="39">
        <v>42907</v>
      </c>
      <c r="B53" s="40">
        <v>19</v>
      </c>
    </row>
    <row r="54" spans="1:2" s="41" customFormat="1">
      <c r="A54" s="39">
        <v>42914</v>
      </c>
      <c r="B54" s="40">
        <f>2016-1997</f>
        <v>19</v>
      </c>
    </row>
    <row r="55" spans="1:2" s="41" customFormat="1">
      <c r="A55" s="39">
        <v>42926</v>
      </c>
      <c r="B55" s="40">
        <f>2017-1998</f>
        <v>19</v>
      </c>
    </row>
    <row r="56" spans="1:2" s="41" customFormat="1">
      <c r="A56" s="39">
        <v>42934</v>
      </c>
      <c r="B56" s="40">
        <v>19</v>
      </c>
    </row>
    <row r="57" spans="1:2" s="41" customFormat="1">
      <c r="A57" s="39">
        <v>42972</v>
      </c>
      <c r="B57" s="40">
        <f>2017-1998</f>
        <v>19</v>
      </c>
    </row>
    <row r="58" spans="1:2" s="41" customFormat="1">
      <c r="A58" s="39">
        <v>43006</v>
      </c>
      <c r="B58" s="40">
        <f>2017-1998</f>
        <v>19</v>
      </c>
    </row>
    <row r="59" spans="1:2" s="41" customFormat="1">
      <c r="A59" s="39">
        <v>43014</v>
      </c>
      <c r="B59" s="40">
        <f>2017-1998</f>
        <v>19</v>
      </c>
    </row>
    <row r="60" spans="1:2" s="41" customFormat="1">
      <c r="A60" s="39">
        <v>43017</v>
      </c>
      <c r="B60" s="40">
        <f>2016-1997</f>
        <v>19</v>
      </c>
    </row>
    <row r="61" spans="1:2" s="41" customFormat="1">
      <c r="A61" s="39">
        <v>43017</v>
      </c>
      <c r="B61" s="40">
        <f>2017-1998</f>
        <v>19</v>
      </c>
    </row>
    <row r="62" spans="1:2" s="41" customFormat="1">
      <c r="A62" s="39">
        <v>43085</v>
      </c>
      <c r="B62" s="40">
        <f>2017-1998</f>
        <v>19</v>
      </c>
    </row>
    <row r="63" spans="1:2" s="41" customFormat="1">
      <c r="A63" s="39">
        <v>43097</v>
      </c>
      <c r="B63" s="40">
        <f>2017-1998</f>
        <v>19</v>
      </c>
    </row>
    <row r="64" spans="1:2" s="41" customFormat="1">
      <c r="A64" s="39">
        <v>42749</v>
      </c>
      <c r="B64" s="40">
        <f>2017-1997</f>
        <v>20</v>
      </c>
    </row>
    <row r="65" spans="1:2" s="41" customFormat="1">
      <c r="A65" s="39">
        <v>42754</v>
      </c>
      <c r="B65" s="40">
        <f>2016-1996</f>
        <v>20</v>
      </c>
    </row>
    <row r="66" spans="1:2" s="41" customFormat="1">
      <c r="A66" s="39">
        <v>42758</v>
      </c>
      <c r="B66" s="40">
        <f>2017-1997</f>
        <v>20</v>
      </c>
    </row>
    <row r="67" spans="1:2" s="41" customFormat="1">
      <c r="A67" s="39">
        <v>42784</v>
      </c>
      <c r="B67" s="40">
        <v>20</v>
      </c>
    </row>
    <row r="68" spans="1:2" s="41" customFormat="1">
      <c r="A68" s="39">
        <v>42823</v>
      </c>
      <c r="B68" s="40">
        <f>2016-1996</f>
        <v>20</v>
      </c>
    </row>
    <row r="69" spans="1:2" s="41" customFormat="1">
      <c r="A69" s="39">
        <v>42824</v>
      </c>
      <c r="B69" s="40">
        <f>2017-1997</f>
        <v>20</v>
      </c>
    </row>
    <row r="70" spans="1:2" s="41" customFormat="1">
      <c r="A70" s="39">
        <v>42829</v>
      </c>
      <c r="B70" s="40">
        <f>2016-1996</f>
        <v>20</v>
      </c>
    </row>
    <row r="71" spans="1:2" s="41" customFormat="1">
      <c r="A71" s="39">
        <v>42836</v>
      </c>
      <c r="B71" s="40">
        <f>2017-1997</f>
        <v>20</v>
      </c>
    </row>
    <row r="72" spans="1:2" s="41" customFormat="1">
      <c r="A72" s="39">
        <v>42861</v>
      </c>
      <c r="B72" s="40">
        <f>2016-1996</f>
        <v>20</v>
      </c>
    </row>
    <row r="73" spans="1:2" s="41" customFormat="1">
      <c r="A73" s="39">
        <v>42863</v>
      </c>
      <c r="B73" s="40">
        <f>2016-1996</f>
        <v>20</v>
      </c>
    </row>
    <row r="74" spans="1:2" s="41" customFormat="1">
      <c r="A74" s="39">
        <v>42870</v>
      </c>
      <c r="B74" s="40">
        <f>2017-1997</f>
        <v>20</v>
      </c>
    </row>
    <row r="75" spans="1:2" s="41" customFormat="1">
      <c r="A75" s="39">
        <v>42885</v>
      </c>
      <c r="B75" s="40">
        <f>2016-1996</f>
        <v>20</v>
      </c>
    </row>
    <row r="76" spans="1:2" s="41" customFormat="1">
      <c r="A76" s="39">
        <v>42887</v>
      </c>
      <c r="B76" s="40">
        <f>2016-1996</f>
        <v>20</v>
      </c>
    </row>
    <row r="77" spans="1:2" s="41" customFormat="1">
      <c r="A77" s="39">
        <v>42902</v>
      </c>
      <c r="B77" s="40">
        <f>2017-1997</f>
        <v>20</v>
      </c>
    </row>
    <row r="78" spans="1:2" s="41" customFormat="1">
      <c r="A78" s="39">
        <v>42912</v>
      </c>
      <c r="B78" s="40">
        <f>2016-1996</f>
        <v>20</v>
      </c>
    </row>
    <row r="79" spans="1:2" s="41" customFormat="1">
      <c r="A79" s="39">
        <v>42919</v>
      </c>
      <c r="B79" s="40">
        <f>2016-1996</f>
        <v>20</v>
      </c>
    </row>
    <row r="80" spans="1:2" s="41" customFormat="1">
      <c r="A80" s="39">
        <v>42933</v>
      </c>
      <c r="B80" s="40">
        <f>2017-1997</f>
        <v>20</v>
      </c>
    </row>
    <row r="81" spans="1:2" s="41" customFormat="1">
      <c r="A81" s="39">
        <v>42942</v>
      </c>
      <c r="B81" s="40">
        <f>2017-1997</f>
        <v>20</v>
      </c>
    </row>
    <row r="82" spans="1:2" s="41" customFormat="1">
      <c r="A82" s="39">
        <v>42942</v>
      </c>
      <c r="B82" s="40">
        <f>2017-1997</f>
        <v>20</v>
      </c>
    </row>
    <row r="83" spans="1:2" s="41" customFormat="1">
      <c r="A83" s="39">
        <v>42979</v>
      </c>
      <c r="B83" s="40">
        <f>2016-1996</f>
        <v>20</v>
      </c>
    </row>
    <row r="84" spans="1:2" s="41" customFormat="1">
      <c r="A84" s="39">
        <v>42989</v>
      </c>
      <c r="B84" s="40">
        <f>2017-1997</f>
        <v>20</v>
      </c>
    </row>
    <row r="85" spans="1:2" s="41" customFormat="1">
      <c r="A85" s="39">
        <v>43008</v>
      </c>
      <c r="B85" s="40">
        <f>2017-1997</f>
        <v>20</v>
      </c>
    </row>
    <row r="86" spans="1:2" s="41" customFormat="1">
      <c r="A86" s="39">
        <v>43010</v>
      </c>
      <c r="B86" s="40">
        <f>2017-1997</f>
        <v>20</v>
      </c>
    </row>
    <row r="87" spans="1:2" s="41" customFormat="1">
      <c r="A87" s="39">
        <v>43023</v>
      </c>
      <c r="B87" s="40">
        <f>2017-1997</f>
        <v>20</v>
      </c>
    </row>
    <row r="88" spans="1:2" s="41" customFormat="1">
      <c r="A88" s="39">
        <v>43024</v>
      </c>
      <c r="B88" s="40">
        <f>2016-1996</f>
        <v>20</v>
      </c>
    </row>
    <row r="89" spans="1:2" s="41" customFormat="1">
      <c r="A89" s="39">
        <v>43056</v>
      </c>
      <c r="B89" s="40">
        <f>2017-1997</f>
        <v>20</v>
      </c>
    </row>
    <row r="90" spans="1:2" s="41" customFormat="1">
      <c r="A90" s="39">
        <v>42765</v>
      </c>
      <c r="B90" s="40">
        <v>21</v>
      </c>
    </row>
    <row r="91" spans="1:2" s="41" customFormat="1">
      <c r="A91" s="39">
        <v>42768</v>
      </c>
      <c r="B91" s="40">
        <f>2016-1995</f>
        <v>21</v>
      </c>
    </row>
    <row r="92" spans="1:2" s="41" customFormat="1">
      <c r="A92" s="39">
        <v>42781</v>
      </c>
      <c r="B92" s="40">
        <f>2016-1995</f>
        <v>21</v>
      </c>
    </row>
    <row r="93" spans="1:2" s="41" customFormat="1">
      <c r="A93" s="39">
        <v>42791</v>
      </c>
      <c r="B93" s="40">
        <f>2016-1995</f>
        <v>21</v>
      </c>
    </row>
    <row r="94" spans="1:2" s="41" customFormat="1">
      <c r="A94" s="39">
        <v>42794</v>
      </c>
      <c r="B94" s="40">
        <v>21</v>
      </c>
    </row>
    <row r="95" spans="1:2" s="41" customFormat="1">
      <c r="A95" s="39">
        <v>42797</v>
      </c>
      <c r="B95" s="40">
        <f t="shared" ref="B95:B102" si="1">2016-1995</f>
        <v>21</v>
      </c>
    </row>
    <row r="96" spans="1:2" s="41" customFormat="1">
      <c r="A96" s="39">
        <v>42802</v>
      </c>
      <c r="B96" s="40">
        <f t="shared" si="1"/>
        <v>21</v>
      </c>
    </row>
    <row r="97" spans="1:2" s="41" customFormat="1">
      <c r="A97" s="39">
        <v>42815</v>
      </c>
      <c r="B97" s="40">
        <f t="shared" si="1"/>
        <v>21</v>
      </c>
    </row>
    <row r="98" spans="1:2" s="41" customFormat="1">
      <c r="A98" s="39">
        <v>42819</v>
      </c>
      <c r="B98" s="40">
        <f t="shared" si="1"/>
        <v>21</v>
      </c>
    </row>
    <row r="99" spans="1:2" s="41" customFormat="1">
      <c r="A99" s="39">
        <v>42823</v>
      </c>
      <c r="B99" s="40">
        <f t="shared" si="1"/>
        <v>21</v>
      </c>
    </row>
    <row r="100" spans="1:2" s="41" customFormat="1">
      <c r="A100" s="39">
        <v>42823</v>
      </c>
      <c r="B100" s="40">
        <f t="shared" si="1"/>
        <v>21</v>
      </c>
    </row>
    <row r="101" spans="1:2" s="41" customFormat="1">
      <c r="A101" s="39">
        <v>42834</v>
      </c>
      <c r="B101" s="40">
        <f t="shared" si="1"/>
        <v>21</v>
      </c>
    </row>
    <row r="102" spans="1:2" s="41" customFormat="1">
      <c r="A102" s="39">
        <v>42843</v>
      </c>
      <c r="B102" s="40">
        <f t="shared" si="1"/>
        <v>21</v>
      </c>
    </row>
    <row r="103" spans="1:2" s="41" customFormat="1">
      <c r="A103" s="39">
        <v>42858</v>
      </c>
      <c r="B103" s="40">
        <f>2017-1996</f>
        <v>21</v>
      </c>
    </row>
    <row r="104" spans="1:2" s="41" customFormat="1">
      <c r="A104" s="39">
        <v>42935</v>
      </c>
      <c r="B104" s="40">
        <f>2016-1995</f>
        <v>21</v>
      </c>
    </row>
    <row r="105" spans="1:2" s="41" customFormat="1">
      <c r="A105" s="39">
        <v>42944</v>
      </c>
      <c r="B105" s="40">
        <f>2016-1995</f>
        <v>21</v>
      </c>
    </row>
    <row r="106" spans="1:2" s="41" customFormat="1">
      <c r="A106" s="39">
        <v>42946</v>
      </c>
      <c r="B106" s="40">
        <f>2017-1996</f>
        <v>21</v>
      </c>
    </row>
    <row r="107" spans="1:2" s="41" customFormat="1">
      <c r="A107" s="39">
        <v>42948</v>
      </c>
      <c r="B107" s="40">
        <f>2016-1995</f>
        <v>21</v>
      </c>
    </row>
    <row r="108" spans="1:2" s="41" customFormat="1">
      <c r="A108" s="39">
        <v>42963</v>
      </c>
      <c r="B108" s="40">
        <f>2017-1996</f>
        <v>21</v>
      </c>
    </row>
    <row r="109" spans="1:2" s="41" customFormat="1">
      <c r="A109" s="39">
        <v>42964</v>
      </c>
      <c r="B109" s="40">
        <f>2016-1995</f>
        <v>21</v>
      </c>
    </row>
    <row r="110" spans="1:2" s="41" customFormat="1">
      <c r="A110" s="39">
        <v>42964</v>
      </c>
      <c r="B110" s="40">
        <f>2017-1996</f>
        <v>21</v>
      </c>
    </row>
    <row r="111" spans="1:2" s="41" customFormat="1">
      <c r="A111" s="39">
        <v>42972</v>
      </c>
      <c r="B111" s="40">
        <f>2017-1996</f>
        <v>21</v>
      </c>
    </row>
    <row r="112" spans="1:2" s="41" customFormat="1">
      <c r="A112" s="39">
        <v>42972</v>
      </c>
      <c r="B112" s="40">
        <f>2016-1995</f>
        <v>21</v>
      </c>
    </row>
    <row r="113" spans="1:2" s="41" customFormat="1">
      <c r="A113" s="39">
        <v>42977</v>
      </c>
      <c r="B113" s="40">
        <f t="shared" ref="B113:B118" si="2">2017-1996</f>
        <v>21</v>
      </c>
    </row>
    <row r="114" spans="1:2" s="41" customFormat="1">
      <c r="A114" s="39">
        <v>43010</v>
      </c>
      <c r="B114" s="40">
        <f t="shared" si="2"/>
        <v>21</v>
      </c>
    </row>
    <row r="115" spans="1:2" s="41" customFormat="1">
      <c r="A115" s="39">
        <v>43034</v>
      </c>
      <c r="B115" s="40">
        <f t="shared" si="2"/>
        <v>21</v>
      </c>
    </row>
    <row r="116" spans="1:2" s="41" customFormat="1">
      <c r="A116" s="39">
        <v>43061</v>
      </c>
      <c r="B116" s="40">
        <f t="shared" si="2"/>
        <v>21</v>
      </c>
    </row>
    <row r="117" spans="1:2" s="41" customFormat="1">
      <c r="A117" s="39">
        <v>43077</v>
      </c>
      <c r="B117" s="40">
        <f t="shared" si="2"/>
        <v>21</v>
      </c>
    </row>
    <row r="118" spans="1:2" s="41" customFormat="1">
      <c r="A118" s="39">
        <v>43080</v>
      </c>
      <c r="B118" s="40">
        <f t="shared" si="2"/>
        <v>21</v>
      </c>
    </row>
    <row r="119" spans="1:2" s="41" customFormat="1">
      <c r="A119" s="39">
        <v>42763</v>
      </c>
      <c r="B119" s="40">
        <f>2016-1994</f>
        <v>22</v>
      </c>
    </row>
    <row r="120" spans="1:2" s="41" customFormat="1">
      <c r="A120" s="39">
        <v>42773</v>
      </c>
      <c r="B120" s="40">
        <f>2016-1994</f>
        <v>22</v>
      </c>
    </row>
    <row r="121" spans="1:2" s="41" customFormat="1">
      <c r="A121" s="39">
        <v>42780</v>
      </c>
      <c r="B121" s="40">
        <f>2016-1994</f>
        <v>22</v>
      </c>
    </row>
    <row r="122" spans="1:2" s="41" customFormat="1">
      <c r="A122" s="39">
        <v>42797</v>
      </c>
      <c r="B122" s="40">
        <f>2017-1995</f>
        <v>22</v>
      </c>
    </row>
    <row r="123" spans="1:2" s="41" customFormat="1">
      <c r="A123" s="39">
        <v>42806</v>
      </c>
      <c r="B123" s="40">
        <f>2016-1994</f>
        <v>22</v>
      </c>
    </row>
    <row r="124" spans="1:2" s="41" customFormat="1">
      <c r="A124" s="39">
        <v>42819</v>
      </c>
      <c r="B124" s="40">
        <f>2017-1995</f>
        <v>22</v>
      </c>
    </row>
    <row r="125" spans="1:2" s="41" customFormat="1">
      <c r="A125" s="39">
        <v>42841</v>
      </c>
      <c r="B125" s="40">
        <f>2017-1995</f>
        <v>22</v>
      </c>
    </row>
    <row r="126" spans="1:2" s="41" customFormat="1">
      <c r="A126" s="39">
        <v>42845</v>
      </c>
      <c r="B126" s="40">
        <f>2016-1994</f>
        <v>22</v>
      </c>
    </row>
    <row r="127" spans="1:2" s="41" customFormat="1">
      <c r="A127" s="39">
        <v>42875</v>
      </c>
      <c r="B127" s="40">
        <f>2016-1994</f>
        <v>22</v>
      </c>
    </row>
    <row r="128" spans="1:2" s="41" customFormat="1">
      <c r="A128" s="39">
        <v>42884</v>
      </c>
      <c r="B128" s="40">
        <f>2017-1995</f>
        <v>22</v>
      </c>
    </row>
    <row r="129" spans="1:2" s="41" customFormat="1">
      <c r="A129" s="39">
        <v>42894</v>
      </c>
      <c r="B129" s="40">
        <f>2016-1994</f>
        <v>22</v>
      </c>
    </row>
    <row r="130" spans="1:2" s="41" customFormat="1">
      <c r="A130" s="39">
        <v>42907</v>
      </c>
      <c r="B130" s="40">
        <f>2017-1995</f>
        <v>22</v>
      </c>
    </row>
    <row r="131" spans="1:2" s="41" customFormat="1">
      <c r="A131" s="39">
        <v>42919</v>
      </c>
      <c r="B131" s="40">
        <f>2016-1994</f>
        <v>22</v>
      </c>
    </row>
    <row r="132" spans="1:2" s="41" customFormat="1">
      <c r="A132" s="39">
        <v>42932</v>
      </c>
      <c r="B132" s="40">
        <f>2017-1995</f>
        <v>22</v>
      </c>
    </row>
    <row r="133" spans="1:2" s="41" customFormat="1">
      <c r="A133" s="39">
        <v>42939</v>
      </c>
      <c r="B133" s="40">
        <f>2017-1995</f>
        <v>22</v>
      </c>
    </row>
    <row r="134" spans="1:2" s="41" customFormat="1">
      <c r="A134" s="39">
        <v>42948</v>
      </c>
      <c r="B134" s="40">
        <f>2017-1995</f>
        <v>22</v>
      </c>
    </row>
    <row r="135" spans="1:2" s="41" customFormat="1">
      <c r="A135" s="39">
        <v>42948</v>
      </c>
      <c r="B135" s="40">
        <f>2017-1995</f>
        <v>22</v>
      </c>
    </row>
    <row r="136" spans="1:2" s="41" customFormat="1">
      <c r="A136" s="39">
        <v>42952</v>
      </c>
      <c r="B136" s="40">
        <f>2016-1994</f>
        <v>22</v>
      </c>
    </row>
    <row r="137" spans="1:2" s="41" customFormat="1">
      <c r="A137" s="39">
        <v>42955</v>
      </c>
      <c r="B137" s="40">
        <f>2016-1994</f>
        <v>22</v>
      </c>
    </row>
    <row r="138" spans="1:2" s="41" customFormat="1">
      <c r="A138" s="39">
        <v>42955</v>
      </c>
      <c r="B138" s="40">
        <f>2016-1994</f>
        <v>22</v>
      </c>
    </row>
    <row r="139" spans="1:2" s="41" customFormat="1">
      <c r="A139" s="39">
        <v>42972</v>
      </c>
      <c r="B139" s="40">
        <f>2017-1995</f>
        <v>22</v>
      </c>
    </row>
    <row r="140" spans="1:2" s="41" customFormat="1">
      <c r="A140" s="39">
        <v>42975</v>
      </c>
      <c r="B140" s="40">
        <f>2016-1994</f>
        <v>22</v>
      </c>
    </row>
    <row r="141" spans="1:2" s="41" customFormat="1">
      <c r="A141" s="39">
        <v>42986</v>
      </c>
      <c r="B141" s="40">
        <v>22</v>
      </c>
    </row>
    <row r="142" spans="1:2" s="41" customFormat="1">
      <c r="A142" s="39">
        <v>43015</v>
      </c>
      <c r="B142" s="40">
        <f>2017-1995</f>
        <v>22</v>
      </c>
    </row>
    <row r="143" spans="1:2" s="41" customFormat="1">
      <c r="A143" s="39">
        <v>43024</v>
      </c>
      <c r="B143" s="40">
        <f>2016-1994</f>
        <v>22</v>
      </c>
    </row>
    <row r="144" spans="1:2" s="41" customFormat="1">
      <c r="A144" s="39">
        <v>43052</v>
      </c>
      <c r="B144" s="40">
        <f>2017-1995</f>
        <v>22</v>
      </c>
    </row>
    <row r="145" spans="1:2" s="41" customFormat="1">
      <c r="A145" s="39">
        <v>43083</v>
      </c>
      <c r="B145" s="40">
        <f>2017-1995</f>
        <v>22</v>
      </c>
    </row>
    <row r="146" spans="1:2" s="41" customFormat="1">
      <c r="A146" s="39">
        <v>42757</v>
      </c>
      <c r="B146" s="40">
        <f>2016-1993</f>
        <v>23</v>
      </c>
    </row>
    <row r="147" spans="1:2" s="41" customFormat="1">
      <c r="A147" s="39">
        <v>42799</v>
      </c>
      <c r="B147" s="40">
        <f>2017-1994</f>
        <v>23</v>
      </c>
    </row>
    <row r="148" spans="1:2" s="41" customFormat="1">
      <c r="A148" s="39">
        <v>42823</v>
      </c>
      <c r="B148" s="40">
        <f>2017-1994</f>
        <v>23</v>
      </c>
    </row>
    <row r="149" spans="1:2" s="41" customFormat="1">
      <c r="A149" s="39">
        <v>42824</v>
      </c>
      <c r="B149" s="40">
        <f>2017-1994</f>
        <v>23</v>
      </c>
    </row>
    <row r="150" spans="1:2" s="41" customFormat="1">
      <c r="A150" s="39">
        <v>42859</v>
      </c>
      <c r="B150" s="40">
        <f>2017-1994</f>
        <v>23</v>
      </c>
    </row>
    <row r="151" spans="1:2" s="41" customFormat="1">
      <c r="A151" s="39">
        <v>42884</v>
      </c>
      <c r="B151" s="40">
        <f>2016-1993</f>
        <v>23</v>
      </c>
    </row>
    <row r="152" spans="1:2" s="41" customFormat="1">
      <c r="A152" s="39">
        <v>42898</v>
      </c>
      <c r="B152" s="40">
        <f>2016-1993</f>
        <v>23</v>
      </c>
    </row>
    <row r="153" spans="1:2" s="41" customFormat="1">
      <c r="A153" s="39">
        <v>42900</v>
      </c>
      <c r="B153" s="40">
        <f>2016-1993</f>
        <v>23</v>
      </c>
    </row>
    <row r="154" spans="1:2" s="41" customFormat="1">
      <c r="A154" s="39">
        <v>42914</v>
      </c>
      <c r="B154" s="40">
        <f>2016-1993</f>
        <v>23</v>
      </c>
    </row>
    <row r="155" spans="1:2" s="41" customFormat="1">
      <c r="A155" s="39">
        <v>42916</v>
      </c>
      <c r="B155" s="40">
        <f>2017-1994</f>
        <v>23</v>
      </c>
    </row>
    <row r="156" spans="1:2" s="41" customFormat="1">
      <c r="A156" s="39">
        <v>42925</v>
      </c>
      <c r="B156" s="40">
        <f>2016-1993</f>
        <v>23</v>
      </c>
    </row>
    <row r="157" spans="1:2" s="41" customFormat="1">
      <c r="A157" s="39">
        <v>42925</v>
      </c>
      <c r="B157" s="40">
        <f>2017-1994</f>
        <v>23</v>
      </c>
    </row>
    <row r="158" spans="1:2" s="41" customFormat="1">
      <c r="A158" s="39">
        <v>42941</v>
      </c>
      <c r="B158" s="40">
        <f>2016-1993</f>
        <v>23</v>
      </c>
    </row>
    <row r="159" spans="1:2" s="41" customFormat="1">
      <c r="A159" s="39">
        <v>42956</v>
      </c>
      <c r="B159" s="40">
        <f>2016-1993</f>
        <v>23</v>
      </c>
    </row>
    <row r="160" spans="1:2" s="41" customFormat="1">
      <c r="A160" s="39">
        <v>42957</v>
      </c>
      <c r="B160" s="40">
        <f>2017-1994</f>
        <v>23</v>
      </c>
    </row>
    <row r="161" spans="1:2" s="41" customFormat="1">
      <c r="A161" s="39">
        <v>42964</v>
      </c>
      <c r="B161" s="40">
        <f>2017-1994</f>
        <v>23</v>
      </c>
    </row>
    <row r="162" spans="1:2" s="41" customFormat="1">
      <c r="A162" s="39">
        <v>42979</v>
      </c>
      <c r="B162" s="40">
        <f>2016-1993</f>
        <v>23</v>
      </c>
    </row>
    <row r="163" spans="1:2" s="41" customFormat="1">
      <c r="A163" s="39">
        <v>42980</v>
      </c>
      <c r="B163" s="40">
        <f>2017-1994</f>
        <v>23</v>
      </c>
    </row>
    <row r="164" spans="1:2" s="41" customFormat="1">
      <c r="A164" s="39">
        <v>42992</v>
      </c>
      <c r="B164" s="40">
        <f>2017-1994</f>
        <v>23</v>
      </c>
    </row>
    <row r="165" spans="1:2" s="41" customFormat="1">
      <c r="A165" s="39">
        <v>42996</v>
      </c>
      <c r="B165" s="40">
        <f>2017-1994</f>
        <v>23</v>
      </c>
    </row>
    <row r="166" spans="1:2" s="41" customFormat="1">
      <c r="A166" s="39">
        <v>43012</v>
      </c>
      <c r="B166" s="40">
        <f>2016-1993</f>
        <v>23</v>
      </c>
    </row>
    <row r="167" spans="1:2" s="41" customFormat="1">
      <c r="A167" s="39">
        <v>43025</v>
      </c>
      <c r="B167" s="40">
        <f>2017-1994</f>
        <v>23</v>
      </c>
    </row>
    <row r="168" spans="1:2" s="41" customFormat="1">
      <c r="A168" s="39">
        <v>43034</v>
      </c>
      <c r="B168" s="40">
        <f>2017-1994</f>
        <v>23</v>
      </c>
    </row>
    <row r="169" spans="1:2" s="41" customFormat="1">
      <c r="A169" s="39">
        <v>43069</v>
      </c>
      <c r="B169" s="40">
        <f>2017-1994</f>
        <v>23</v>
      </c>
    </row>
    <row r="170" spans="1:2" s="41" customFormat="1">
      <c r="A170" s="39">
        <v>43070</v>
      </c>
      <c r="B170" s="40">
        <f>2017-1994</f>
        <v>23</v>
      </c>
    </row>
    <row r="171" spans="1:2" s="41" customFormat="1">
      <c r="A171" s="39">
        <v>43097</v>
      </c>
      <c r="B171" s="40">
        <f>2017-1994</f>
        <v>23</v>
      </c>
    </row>
    <row r="172" spans="1:2" s="41" customFormat="1">
      <c r="A172" s="39">
        <v>42753</v>
      </c>
      <c r="B172" s="40">
        <v>24</v>
      </c>
    </row>
    <row r="173" spans="1:2" s="41" customFormat="1">
      <c r="A173" s="39">
        <v>42787</v>
      </c>
      <c r="B173" s="40">
        <v>24</v>
      </c>
    </row>
    <row r="174" spans="1:2" s="41" customFormat="1">
      <c r="A174" s="39">
        <v>42789</v>
      </c>
      <c r="B174" s="40">
        <v>24</v>
      </c>
    </row>
    <row r="175" spans="1:2" s="41" customFormat="1">
      <c r="A175" s="39">
        <v>42852</v>
      </c>
      <c r="B175" s="40">
        <f>2016-1992</f>
        <v>24</v>
      </c>
    </row>
    <row r="176" spans="1:2" s="41" customFormat="1">
      <c r="A176" s="39">
        <v>42856</v>
      </c>
      <c r="B176" s="40">
        <f>2016-1992</f>
        <v>24</v>
      </c>
    </row>
    <row r="177" spans="1:2" s="41" customFormat="1">
      <c r="A177" s="39">
        <v>42868</v>
      </c>
      <c r="B177" s="40">
        <f>2016-1992</f>
        <v>24</v>
      </c>
    </row>
    <row r="178" spans="1:2" s="41" customFormat="1">
      <c r="A178" s="39">
        <v>42871</v>
      </c>
      <c r="B178" s="40">
        <f>2017-1993</f>
        <v>24</v>
      </c>
    </row>
    <row r="179" spans="1:2" s="41" customFormat="1">
      <c r="A179" s="39">
        <v>42887</v>
      </c>
      <c r="B179" s="40">
        <f>2016-1992</f>
        <v>24</v>
      </c>
    </row>
    <row r="180" spans="1:2" s="41" customFormat="1">
      <c r="A180" s="39">
        <v>42892</v>
      </c>
      <c r="B180" s="40">
        <f>2016-1992</f>
        <v>24</v>
      </c>
    </row>
    <row r="181" spans="1:2" s="41" customFormat="1">
      <c r="A181" s="39">
        <v>42899</v>
      </c>
      <c r="B181" s="40">
        <f>2017-1993</f>
        <v>24</v>
      </c>
    </row>
    <row r="182" spans="1:2" s="41" customFormat="1">
      <c r="A182" s="39">
        <v>42899</v>
      </c>
      <c r="B182" s="40">
        <f>2016-1992</f>
        <v>24</v>
      </c>
    </row>
    <row r="183" spans="1:2" s="41" customFormat="1">
      <c r="A183" s="39">
        <v>42911</v>
      </c>
      <c r="B183" s="40">
        <f>2017-1993</f>
        <v>24</v>
      </c>
    </row>
    <row r="184" spans="1:2" s="41" customFormat="1">
      <c r="A184" s="39">
        <v>42920</v>
      </c>
      <c r="B184" s="40">
        <f>2017-1993</f>
        <v>24</v>
      </c>
    </row>
    <row r="185" spans="1:2" s="41" customFormat="1">
      <c r="A185" s="39">
        <v>42921</v>
      </c>
      <c r="B185" s="40">
        <f>2017-1993</f>
        <v>24</v>
      </c>
    </row>
    <row r="186" spans="1:2" s="41" customFormat="1">
      <c r="A186" s="39">
        <v>42921</v>
      </c>
      <c r="B186" s="40">
        <f>2017-1993</f>
        <v>24</v>
      </c>
    </row>
    <row r="187" spans="1:2" s="41" customFormat="1">
      <c r="A187" s="39">
        <v>42931</v>
      </c>
      <c r="B187" s="40">
        <v>24</v>
      </c>
    </row>
    <row r="188" spans="1:2" s="41" customFormat="1">
      <c r="A188" s="39">
        <v>42935</v>
      </c>
      <c r="B188" s="40">
        <f>2016-1992</f>
        <v>24</v>
      </c>
    </row>
    <row r="189" spans="1:2" s="41" customFormat="1">
      <c r="A189" s="39">
        <v>42938</v>
      </c>
      <c r="B189" s="40">
        <f>2016-1992</f>
        <v>24</v>
      </c>
    </row>
    <row r="190" spans="1:2" s="41" customFormat="1">
      <c r="A190" s="39">
        <v>42964</v>
      </c>
      <c r="B190" s="40">
        <f>2017-1993</f>
        <v>24</v>
      </c>
    </row>
    <row r="191" spans="1:2" s="41" customFormat="1">
      <c r="A191" s="39">
        <v>42975</v>
      </c>
      <c r="B191" s="40">
        <f>2017-1993</f>
        <v>24</v>
      </c>
    </row>
    <row r="192" spans="1:2" s="41" customFormat="1">
      <c r="A192" s="39">
        <v>42990</v>
      </c>
      <c r="B192" s="40">
        <f>2017-1993</f>
        <v>24</v>
      </c>
    </row>
    <row r="193" spans="1:2" s="41" customFormat="1">
      <c r="A193" s="39">
        <v>42998</v>
      </c>
      <c r="B193" s="40">
        <f>2016-1992</f>
        <v>24</v>
      </c>
    </row>
    <row r="194" spans="1:2" s="41" customFormat="1">
      <c r="A194" s="39">
        <v>43010</v>
      </c>
      <c r="B194" s="40">
        <f>2017-1993</f>
        <v>24</v>
      </c>
    </row>
    <row r="195" spans="1:2" s="41" customFormat="1">
      <c r="A195" s="39">
        <v>43012</v>
      </c>
      <c r="B195" s="40">
        <f>2017-1993</f>
        <v>24</v>
      </c>
    </row>
    <row r="196" spans="1:2" s="41" customFormat="1">
      <c r="A196" s="39">
        <v>43034</v>
      </c>
      <c r="B196" s="40">
        <f>2017-1993</f>
        <v>24</v>
      </c>
    </row>
    <row r="197" spans="1:2" s="41" customFormat="1">
      <c r="A197" s="39">
        <v>43061</v>
      </c>
      <c r="B197" s="40">
        <f>2017-1993</f>
        <v>24</v>
      </c>
    </row>
    <row r="198" spans="1:2" s="41" customFormat="1">
      <c r="A198" s="39">
        <v>42763</v>
      </c>
      <c r="B198" s="40">
        <f>2016-1991</f>
        <v>25</v>
      </c>
    </row>
    <row r="199" spans="1:2" s="41" customFormat="1">
      <c r="A199" s="39">
        <v>42804</v>
      </c>
      <c r="B199" s="40">
        <f>2017-1992</f>
        <v>25</v>
      </c>
    </row>
    <row r="200" spans="1:2" s="41" customFormat="1">
      <c r="A200" s="39">
        <v>42806</v>
      </c>
      <c r="B200" s="40">
        <f>2016-1991</f>
        <v>25</v>
      </c>
    </row>
    <row r="201" spans="1:2" s="41" customFormat="1">
      <c r="A201" s="39">
        <v>42839</v>
      </c>
      <c r="B201" s="40">
        <f>2017-1992</f>
        <v>25</v>
      </c>
    </row>
    <row r="202" spans="1:2" s="41" customFormat="1">
      <c r="A202" s="39">
        <v>42846</v>
      </c>
      <c r="B202" s="40">
        <f>2017-1992</f>
        <v>25</v>
      </c>
    </row>
    <row r="203" spans="1:2" s="41" customFormat="1">
      <c r="A203" s="39">
        <v>42859</v>
      </c>
      <c r="B203" s="40">
        <f>2017-1992</f>
        <v>25</v>
      </c>
    </row>
    <row r="204" spans="1:2" s="41" customFormat="1">
      <c r="A204" s="39">
        <v>42866</v>
      </c>
      <c r="B204" s="40">
        <f>2017-1992</f>
        <v>25</v>
      </c>
    </row>
    <row r="205" spans="1:2" s="41" customFormat="1">
      <c r="A205" s="39">
        <v>42924</v>
      </c>
      <c r="B205" s="40">
        <v>25</v>
      </c>
    </row>
    <row r="206" spans="1:2" s="41" customFormat="1">
      <c r="A206" s="39">
        <v>42941</v>
      </c>
      <c r="B206" s="40">
        <f>2017-1992</f>
        <v>25</v>
      </c>
    </row>
    <row r="207" spans="1:2" s="41" customFormat="1">
      <c r="A207" s="39">
        <v>42946</v>
      </c>
      <c r="B207" s="40">
        <f>2016-1991</f>
        <v>25</v>
      </c>
    </row>
    <row r="208" spans="1:2" s="41" customFormat="1">
      <c r="A208" s="39">
        <v>42946</v>
      </c>
      <c r="B208" s="40">
        <f>2017-1992</f>
        <v>25</v>
      </c>
    </row>
    <row r="209" spans="1:2" s="41" customFormat="1">
      <c r="A209" s="39">
        <v>42946</v>
      </c>
      <c r="B209" s="40">
        <f>2017-1992</f>
        <v>25</v>
      </c>
    </row>
    <row r="210" spans="1:2" s="41" customFormat="1">
      <c r="A210" s="39">
        <v>42950</v>
      </c>
      <c r="B210" s="40">
        <f>2017-1992</f>
        <v>25</v>
      </c>
    </row>
    <row r="211" spans="1:2" s="41" customFormat="1">
      <c r="A211" s="39">
        <v>42953</v>
      </c>
      <c r="B211" s="40">
        <f>2016-1991</f>
        <v>25</v>
      </c>
    </row>
    <row r="212" spans="1:2" s="41" customFormat="1">
      <c r="A212" s="39">
        <v>43012</v>
      </c>
      <c r="B212" s="40">
        <f t="shared" ref="B212:B219" si="3">2017-1992</f>
        <v>25</v>
      </c>
    </row>
    <row r="213" spans="1:2" s="41" customFormat="1">
      <c r="A213" s="39">
        <v>43024</v>
      </c>
      <c r="B213" s="40">
        <f t="shared" si="3"/>
        <v>25</v>
      </c>
    </row>
    <row r="214" spans="1:2" s="41" customFormat="1">
      <c r="A214" s="39">
        <v>43050</v>
      </c>
      <c r="B214" s="40">
        <f t="shared" si="3"/>
        <v>25</v>
      </c>
    </row>
    <row r="215" spans="1:2" s="41" customFormat="1">
      <c r="A215" s="39">
        <v>43055</v>
      </c>
      <c r="B215" s="40">
        <f t="shared" si="3"/>
        <v>25</v>
      </c>
    </row>
    <row r="216" spans="1:2" s="41" customFormat="1">
      <c r="A216" s="39">
        <v>43056</v>
      </c>
      <c r="B216" s="40">
        <f t="shared" si="3"/>
        <v>25</v>
      </c>
    </row>
    <row r="217" spans="1:2" s="41" customFormat="1">
      <c r="A217" s="39">
        <v>43061</v>
      </c>
      <c r="B217" s="40">
        <f t="shared" si="3"/>
        <v>25</v>
      </c>
    </row>
    <row r="218" spans="1:2" s="41" customFormat="1">
      <c r="A218" s="39">
        <v>43080</v>
      </c>
      <c r="B218" s="40">
        <f t="shared" si="3"/>
        <v>25</v>
      </c>
    </row>
    <row r="219" spans="1:2" s="41" customFormat="1">
      <c r="A219" s="39">
        <v>43099</v>
      </c>
      <c r="B219" s="40">
        <f t="shared" si="3"/>
        <v>25</v>
      </c>
    </row>
    <row r="220" spans="1:2" s="41" customFormat="1">
      <c r="A220" s="39">
        <v>42746</v>
      </c>
      <c r="B220" s="40">
        <f>2016-1990</f>
        <v>26</v>
      </c>
    </row>
    <row r="221" spans="1:2" s="41" customFormat="1">
      <c r="A221" s="39">
        <v>42755</v>
      </c>
      <c r="B221" s="40">
        <v>26</v>
      </c>
    </row>
    <row r="222" spans="1:2" s="41" customFormat="1">
      <c r="A222" s="39">
        <v>42766</v>
      </c>
      <c r="B222" s="40">
        <v>26</v>
      </c>
    </row>
    <row r="223" spans="1:2" s="41" customFormat="1">
      <c r="A223" s="39">
        <v>42792</v>
      </c>
      <c r="B223" s="40">
        <v>26</v>
      </c>
    </row>
    <row r="224" spans="1:2" s="41" customFormat="1">
      <c r="A224" s="39">
        <v>42803</v>
      </c>
      <c r="B224" s="40">
        <f>2017-1991</f>
        <v>26</v>
      </c>
    </row>
    <row r="225" spans="1:2" s="41" customFormat="1">
      <c r="A225" s="39">
        <v>42822</v>
      </c>
      <c r="B225" s="40">
        <f>2016-1990</f>
        <v>26</v>
      </c>
    </row>
    <row r="226" spans="1:2" s="41" customFormat="1">
      <c r="A226" s="39">
        <v>42901</v>
      </c>
      <c r="B226" s="40">
        <f>2016-1990</f>
        <v>26</v>
      </c>
    </row>
    <row r="227" spans="1:2" s="41" customFormat="1">
      <c r="A227" s="39">
        <v>42905</v>
      </c>
      <c r="B227" s="40">
        <f>2016-1990</f>
        <v>26</v>
      </c>
    </row>
    <row r="228" spans="1:2" s="41" customFormat="1">
      <c r="A228" s="39">
        <v>42914</v>
      </c>
      <c r="B228" s="40">
        <f>2016-1990</f>
        <v>26</v>
      </c>
    </row>
    <row r="229" spans="1:2" s="41" customFormat="1">
      <c r="A229" s="39">
        <v>42927</v>
      </c>
      <c r="B229" s="40">
        <f>2016-1990</f>
        <v>26</v>
      </c>
    </row>
    <row r="230" spans="1:2" s="41" customFormat="1">
      <c r="A230" s="39">
        <v>42934</v>
      </c>
      <c r="B230" s="40">
        <v>26</v>
      </c>
    </row>
    <row r="231" spans="1:2" s="41" customFormat="1">
      <c r="A231" s="39">
        <v>42943</v>
      </c>
      <c r="B231" s="40">
        <f>2017-1991</f>
        <v>26</v>
      </c>
    </row>
    <row r="232" spans="1:2" s="41" customFormat="1">
      <c r="A232" s="39">
        <v>42952</v>
      </c>
      <c r="B232" s="40">
        <f>2016-1990</f>
        <v>26</v>
      </c>
    </row>
    <row r="233" spans="1:2" s="41" customFormat="1">
      <c r="A233" s="39">
        <v>42974</v>
      </c>
      <c r="B233" s="40">
        <f>2016-1990</f>
        <v>26</v>
      </c>
    </row>
    <row r="234" spans="1:2" s="41" customFormat="1">
      <c r="A234" s="39">
        <v>42991</v>
      </c>
      <c r="B234" s="40">
        <f>2017-1991</f>
        <v>26</v>
      </c>
    </row>
    <row r="235" spans="1:2" s="41" customFormat="1">
      <c r="A235" s="39">
        <v>43091</v>
      </c>
      <c r="B235" s="40">
        <f>2017-1991</f>
        <v>26</v>
      </c>
    </row>
    <row r="236" spans="1:2" s="41" customFormat="1">
      <c r="A236" s="39">
        <v>42759</v>
      </c>
      <c r="B236" s="40">
        <f>2016-1989</f>
        <v>27</v>
      </c>
    </row>
    <row r="237" spans="1:2" s="41" customFormat="1">
      <c r="A237" s="39">
        <v>42762</v>
      </c>
      <c r="B237" s="40">
        <f>2016-1989</f>
        <v>27</v>
      </c>
    </row>
    <row r="238" spans="1:2" s="41" customFormat="1">
      <c r="A238" s="39">
        <v>42775</v>
      </c>
      <c r="B238" s="40">
        <f>2016-1989</f>
        <v>27</v>
      </c>
    </row>
    <row r="239" spans="1:2" s="41" customFormat="1">
      <c r="A239" s="39">
        <v>42782</v>
      </c>
      <c r="B239" s="40">
        <v>27</v>
      </c>
    </row>
    <row r="240" spans="1:2" s="41" customFormat="1">
      <c r="A240" s="39">
        <v>42783</v>
      </c>
      <c r="B240" s="40">
        <f>2016-1989</f>
        <v>27</v>
      </c>
    </row>
    <row r="241" spans="1:2" s="41" customFormat="1">
      <c r="A241" s="39">
        <v>42787</v>
      </c>
      <c r="B241" s="40">
        <f>2017-1990</f>
        <v>27</v>
      </c>
    </row>
    <row r="242" spans="1:2" s="41" customFormat="1">
      <c r="A242" s="39">
        <v>42817</v>
      </c>
      <c r="B242" s="40">
        <f>2016-1989</f>
        <v>27</v>
      </c>
    </row>
    <row r="243" spans="1:2" s="41" customFormat="1">
      <c r="A243" s="39">
        <v>42818</v>
      </c>
      <c r="B243" s="40">
        <f>2017-1990</f>
        <v>27</v>
      </c>
    </row>
    <row r="244" spans="1:2" s="41" customFormat="1">
      <c r="A244" s="39">
        <v>42830</v>
      </c>
      <c r="B244" s="40">
        <f>2016-1989</f>
        <v>27</v>
      </c>
    </row>
    <row r="245" spans="1:2" s="41" customFormat="1">
      <c r="A245" s="39">
        <v>42854</v>
      </c>
      <c r="B245" s="40">
        <f>2016-1989</f>
        <v>27</v>
      </c>
    </row>
    <row r="246" spans="1:2" s="41" customFormat="1">
      <c r="A246" s="39">
        <v>42873</v>
      </c>
      <c r="B246" s="40">
        <f>2016-1989</f>
        <v>27</v>
      </c>
    </row>
    <row r="247" spans="1:2" s="41" customFormat="1">
      <c r="A247" s="39">
        <v>42879</v>
      </c>
      <c r="B247" s="40">
        <f>2017-1990</f>
        <v>27</v>
      </c>
    </row>
    <row r="248" spans="1:2" s="41" customFormat="1">
      <c r="A248" s="39">
        <v>42897</v>
      </c>
      <c r="B248" s="40">
        <f>2016-1989</f>
        <v>27</v>
      </c>
    </row>
    <row r="249" spans="1:2" s="41" customFormat="1">
      <c r="A249" s="39">
        <v>42900</v>
      </c>
      <c r="B249" s="40">
        <f>2016-1989</f>
        <v>27</v>
      </c>
    </row>
    <row r="250" spans="1:2" s="41" customFormat="1">
      <c r="A250" s="39">
        <v>42922</v>
      </c>
      <c r="B250" s="40">
        <f>2016-1989</f>
        <v>27</v>
      </c>
    </row>
    <row r="251" spans="1:2" s="41" customFormat="1">
      <c r="A251" s="39">
        <v>42959</v>
      </c>
      <c r="B251" s="40">
        <f>2017-1990</f>
        <v>27</v>
      </c>
    </row>
    <row r="252" spans="1:2" s="41" customFormat="1">
      <c r="A252" s="39">
        <v>42962</v>
      </c>
      <c r="B252" s="40">
        <f>2017-1990</f>
        <v>27</v>
      </c>
    </row>
    <row r="253" spans="1:2" s="41" customFormat="1">
      <c r="A253" s="39">
        <v>42970</v>
      </c>
      <c r="B253" s="40">
        <f>2016-1989</f>
        <v>27</v>
      </c>
    </row>
    <row r="254" spans="1:2" s="41" customFormat="1">
      <c r="A254" s="39">
        <v>43017</v>
      </c>
      <c r="B254" s="40">
        <f t="shared" ref="B254:B259" si="4">2017-1990</f>
        <v>27</v>
      </c>
    </row>
    <row r="255" spans="1:2" s="41" customFormat="1">
      <c r="A255" s="39">
        <v>43033</v>
      </c>
      <c r="B255" s="40">
        <f t="shared" si="4"/>
        <v>27</v>
      </c>
    </row>
    <row r="256" spans="1:2" s="41" customFormat="1">
      <c r="A256" s="39">
        <v>43034</v>
      </c>
      <c r="B256" s="40">
        <f t="shared" si="4"/>
        <v>27</v>
      </c>
    </row>
    <row r="257" spans="1:2" s="41" customFormat="1">
      <c r="A257" s="39">
        <v>43044</v>
      </c>
      <c r="B257" s="40">
        <f t="shared" si="4"/>
        <v>27</v>
      </c>
    </row>
    <row r="258" spans="1:2" s="41" customFormat="1">
      <c r="A258" s="39">
        <v>43072</v>
      </c>
      <c r="B258" s="40">
        <f t="shared" si="4"/>
        <v>27</v>
      </c>
    </row>
    <row r="259" spans="1:2" s="41" customFormat="1">
      <c r="A259" s="39">
        <v>43094</v>
      </c>
      <c r="B259" s="40">
        <f t="shared" si="4"/>
        <v>27</v>
      </c>
    </row>
    <row r="260" spans="1:2" s="41" customFormat="1">
      <c r="A260" s="39">
        <v>42740</v>
      </c>
      <c r="B260" s="40">
        <v>28</v>
      </c>
    </row>
    <row r="261" spans="1:2" s="41" customFormat="1">
      <c r="A261" s="39">
        <v>42759</v>
      </c>
      <c r="B261" s="40">
        <f>2016-1988</f>
        <v>28</v>
      </c>
    </row>
    <row r="262" spans="1:2" s="41" customFormat="1">
      <c r="A262" s="39">
        <v>42780</v>
      </c>
      <c r="B262" s="40">
        <f>2016-1988</f>
        <v>28</v>
      </c>
    </row>
    <row r="263" spans="1:2" s="41" customFormat="1">
      <c r="A263" s="39">
        <v>42784</v>
      </c>
      <c r="B263" s="40">
        <f>2016-1988</f>
        <v>28</v>
      </c>
    </row>
    <row r="264" spans="1:2" s="41" customFormat="1">
      <c r="A264" s="39">
        <v>42797</v>
      </c>
      <c r="B264" s="40">
        <f>2017-1989</f>
        <v>28</v>
      </c>
    </row>
    <row r="265" spans="1:2" s="41" customFormat="1">
      <c r="A265" s="39">
        <v>42802</v>
      </c>
      <c r="B265" s="40">
        <f>2016-1988</f>
        <v>28</v>
      </c>
    </row>
    <row r="266" spans="1:2" s="41" customFormat="1">
      <c r="A266" s="39">
        <v>42822</v>
      </c>
      <c r="B266" s="40">
        <f>2017-1989</f>
        <v>28</v>
      </c>
    </row>
    <row r="267" spans="1:2" s="41" customFormat="1">
      <c r="A267" s="39">
        <v>42822</v>
      </c>
      <c r="B267" s="40">
        <f>2016-1988</f>
        <v>28</v>
      </c>
    </row>
    <row r="268" spans="1:2" s="41" customFormat="1">
      <c r="A268" s="39">
        <v>42862</v>
      </c>
      <c r="B268" s="40">
        <f>2016-1988</f>
        <v>28</v>
      </c>
    </row>
    <row r="269" spans="1:2" s="41" customFormat="1">
      <c r="A269" s="39">
        <v>42871</v>
      </c>
      <c r="B269" s="40">
        <v>28</v>
      </c>
    </row>
    <row r="270" spans="1:2" s="41" customFormat="1">
      <c r="A270" s="39">
        <v>42872</v>
      </c>
      <c r="B270" s="40">
        <f>2016-1988</f>
        <v>28</v>
      </c>
    </row>
    <row r="271" spans="1:2" s="41" customFormat="1">
      <c r="A271" s="39">
        <v>42872</v>
      </c>
      <c r="B271" s="40">
        <f>2017-1989</f>
        <v>28</v>
      </c>
    </row>
    <row r="272" spans="1:2" s="41" customFormat="1">
      <c r="A272" s="39">
        <v>42903</v>
      </c>
      <c r="B272" s="40">
        <f>2017-1989</f>
        <v>28</v>
      </c>
    </row>
    <row r="273" spans="1:2" s="41" customFormat="1">
      <c r="A273" s="39">
        <v>42906</v>
      </c>
      <c r="B273" s="40">
        <f>2017-1989</f>
        <v>28</v>
      </c>
    </row>
    <row r="274" spans="1:2" s="41" customFormat="1">
      <c r="A274" s="39">
        <v>42951</v>
      </c>
      <c r="B274" s="40">
        <f>2017-1989</f>
        <v>28</v>
      </c>
    </row>
    <row r="275" spans="1:2" s="41" customFormat="1">
      <c r="A275" s="39">
        <v>42961</v>
      </c>
      <c r="B275" s="40">
        <f>2016-1988</f>
        <v>28</v>
      </c>
    </row>
    <row r="276" spans="1:2" s="41" customFormat="1">
      <c r="A276" s="39">
        <v>42969</v>
      </c>
      <c r="B276" s="40">
        <f>2017-1989</f>
        <v>28</v>
      </c>
    </row>
    <row r="277" spans="1:2" s="41" customFormat="1">
      <c r="A277" s="39">
        <v>42972</v>
      </c>
      <c r="B277" s="40">
        <f>2017-1989</f>
        <v>28</v>
      </c>
    </row>
    <row r="278" spans="1:2" s="41" customFormat="1">
      <c r="A278" s="39">
        <v>42975</v>
      </c>
      <c r="B278" s="40">
        <f>2016-1988</f>
        <v>28</v>
      </c>
    </row>
    <row r="279" spans="1:2" s="41" customFormat="1">
      <c r="A279" s="39">
        <v>42990</v>
      </c>
      <c r="B279" s="40">
        <f>2017-1989</f>
        <v>28</v>
      </c>
    </row>
    <row r="280" spans="1:2" s="41" customFormat="1">
      <c r="A280" s="39">
        <v>42990</v>
      </c>
      <c r="B280" s="40">
        <f>2017-1989</f>
        <v>28</v>
      </c>
    </row>
    <row r="281" spans="1:2" s="41" customFormat="1">
      <c r="A281" s="39">
        <v>42996</v>
      </c>
      <c r="B281" s="40">
        <f>2017-1989</f>
        <v>28</v>
      </c>
    </row>
    <row r="282" spans="1:2" s="41" customFormat="1">
      <c r="A282" s="39">
        <v>43086</v>
      </c>
      <c r="B282" s="40">
        <f>2017-1989</f>
        <v>28</v>
      </c>
    </row>
    <row r="283" spans="1:2" s="41" customFormat="1">
      <c r="A283" s="39">
        <v>43087</v>
      </c>
      <c r="B283" s="40">
        <f>2017-1989</f>
        <v>28</v>
      </c>
    </row>
    <row r="284" spans="1:2" s="41" customFormat="1">
      <c r="A284" s="39">
        <v>42762</v>
      </c>
      <c r="B284" s="40">
        <f>2016-1987</f>
        <v>29</v>
      </c>
    </row>
    <row r="285" spans="1:2" s="41" customFormat="1">
      <c r="A285" s="39">
        <v>42781</v>
      </c>
      <c r="B285" s="40">
        <f>2016-1987</f>
        <v>29</v>
      </c>
    </row>
    <row r="286" spans="1:2" s="41" customFormat="1">
      <c r="A286" s="39">
        <v>42855</v>
      </c>
      <c r="B286" s="40">
        <f>2016-1987</f>
        <v>29</v>
      </c>
    </row>
    <row r="287" spans="1:2" s="41" customFormat="1">
      <c r="A287" s="39">
        <v>42855</v>
      </c>
      <c r="B287" s="40">
        <f>2017-1988</f>
        <v>29</v>
      </c>
    </row>
    <row r="288" spans="1:2" s="41" customFormat="1">
      <c r="A288" s="39">
        <v>42868</v>
      </c>
      <c r="B288" s="40">
        <f>2017-1988</f>
        <v>29</v>
      </c>
    </row>
    <row r="289" spans="1:2" s="41" customFormat="1">
      <c r="A289" s="39">
        <v>42899</v>
      </c>
      <c r="B289" s="40">
        <f>2016-1987</f>
        <v>29</v>
      </c>
    </row>
    <row r="290" spans="1:2" s="41" customFormat="1">
      <c r="A290" s="39">
        <v>42900</v>
      </c>
      <c r="B290" s="40">
        <f>2016-1987</f>
        <v>29</v>
      </c>
    </row>
    <row r="291" spans="1:2" s="41" customFormat="1">
      <c r="A291" s="39">
        <v>42904</v>
      </c>
      <c r="B291" s="40">
        <f>2016-1987</f>
        <v>29</v>
      </c>
    </row>
    <row r="292" spans="1:2" s="41" customFormat="1">
      <c r="A292" s="39">
        <v>42904</v>
      </c>
      <c r="B292" s="40">
        <f>2016-1987</f>
        <v>29</v>
      </c>
    </row>
    <row r="293" spans="1:2" s="41" customFormat="1">
      <c r="A293" s="39">
        <v>42933</v>
      </c>
      <c r="B293" s="40">
        <f>2017-1988</f>
        <v>29</v>
      </c>
    </row>
    <row r="294" spans="1:2" s="41" customFormat="1">
      <c r="A294" s="39">
        <v>42956</v>
      </c>
      <c r="B294" s="40">
        <f>2016-1987</f>
        <v>29</v>
      </c>
    </row>
    <row r="295" spans="1:2" s="41" customFormat="1">
      <c r="A295" s="39">
        <v>42982</v>
      </c>
      <c r="B295" s="40">
        <f>2016-1987</f>
        <v>29</v>
      </c>
    </row>
    <row r="296" spans="1:2" s="41" customFormat="1">
      <c r="A296" s="39">
        <v>42991</v>
      </c>
      <c r="B296" s="40">
        <f>2016-1987</f>
        <v>29</v>
      </c>
    </row>
    <row r="297" spans="1:2" s="41" customFormat="1">
      <c r="A297" s="39">
        <v>43002</v>
      </c>
      <c r="B297" s="40">
        <f>2017-1988</f>
        <v>29</v>
      </c>
    </row>
    <row r="298" spans="1:2" s="41" customFormat="1">
      <c r="A298" s="39">
        <v>43012</v>
      </c>
      <c r="B298" s="40">
        <f>2016-1987</f>
        <v>29</v>
      </c>
    </row>
    <row r="299" spans="1:2" s="41" customFormat="1">
      <c r="A299" s="39">
        <v>43040</v>
      </c>
      <c r="B299" s="40">
        <f t="shared" ref="B299:B306" si="5">2017-1988</f>
        <v>29</v>
      </c>
    </row>
    <row r="300" spans="1:2" s="41" customFormat="1">
      <c r="A300" s="39">
        <v>43067</v>
      </c>
      <c r="B300" s="40">
        <f t="shared" si="5"/>
        <v>29</v>
      </c>
    </row>
    <row r="301" spans="1:2" s="41" customFormat="1">
      <c r="A301" s="39">
        <v>43070</v>
      </c>
      <c r="B301" s="40">
        <f t="shared" si="5"/>
        <v>29</v>
      </c>
    </row>
    <row r="302" spans="1:2" s="41" customFormat="1">
      <c r="A302" s="39">
        <v>43088</v>
      </c>
      <c r="B302" s="40">
        <f t="shared" si="5"/>
        <v>29</v>
      </c>
    </row>
    <row r="303" spans="1:2" s="41" customFormat="1">
      <c r="A303" s="39">
        <v>43096</v>
      </c>
      <c r="B303" s="40">
        <f t="shared" si="5"/>
        <v>29</v>
      </c>
    </row>
    <row r="304" spans="1:2" s="41" customFormat="1">
      <c r="A304" s="39">
        <v>43097</v>
      </c>
      <c r="B304" s="40">
        <f t="shared" si="5"/>
        <v>29</v>
      </c>
    </row>
    <row r="305" spans="1:2" s="41" customFormat="1">
      <c r="A305" s="39">
        <v>43098</v>
      </c>
      <c r="B305" s="40">
        <f t="shared" si="5"/>
        <v>29</v>
      </c>
    </row>
    <row r="306" spans="1:2" s="41" customFormat="1">
      <c r="A306" s="39">
        <v>43100</v>
      </c>
      <c r="B306" s="40">
        <f t="shared" si="5"/>
        <v>29</v>
      </c>
    </row>
    <row r="307" spans="1:2" s="41" customFormat="1">
      <c r="A307" s="39">
        <v>42800</v>
      </c>
      <c r="B307" s="40">
        <f>2016-1986</f>
        <v>30</v>
      </c>
    </row>
    <row r="308" spans="1:2" s="41" customFormat="1">
      <c r="A308" s="39">
        <v>42804</v>
      </c>
      <c r="B308" s="40">
        <f>2016-1986</f>
        <v>30</v>
      </c>
    </row>
    <row r="309" spans="1:2" s="41" customFormat="1">
      <c r="A309" s="39">
        <v>42832</v>
      </c>
      <c r="B309" s="40">
        <f>2016-1986</f>
        <v>30</v>
      </c>
    </row>
    <row r="310" spans="1:2" s="41" customFormat="1">
      <c r="A310" s="39">
        <v>42857</v>
      </c>
      <c r="B310" s="40">
        <f>2017-1987</f>
        <v>30</v>
      </c>
    </row>
    <row r="311" spans="1:2" s="41" customFormat="1">
      <c r="A311" s="39">
        <v>42857</v>
      </c>
      <c r="B311" s="40">
        <f>2017-1987</f>
        <v>30</v>
      </c>
    </row>
    <row r="312" spans="1:2" s="41" customFormat="1">
      <c r="A312" s="39">
        <v>42863</v>
      </c>
      <c r="B312" s="40">
        <f>2016-1986</f>
        <v>30</v>
      </c>
    </row>
    <row r="313" spans="1:2" s="41" customFormat="1">
      <c r="A313" s="39">
        <v>42888</v>
      </c>
      <c r="B313" s="40">
        <f>2016-1986</f>
        <v>30</v>
      </c>
    </row>
    <row r="314" spans="1:2" s="41" customFormat="1">
      <c r="A314" s="39">
        <v>42909</v>
      </c>
      <c r="B314" s="40">
        <f>2017-1987</f>
        <v>30</v>
      </c>
    </row>
    <row r="315" spans="1:2" s="41" customFormat="1">
      <c r="A315" s="39">
        <v>42961</v>
      </c>
      <c r="B315" s="40">
        <f>2017-1987</f>
        <v>30</v>
      </c>
    </row>
    <row r="316" spans="1:2" s="41" customFormat="1">
      <c r="A316" s="39">
        <v>42961</v>
      </c>
      <c r="B316" s="40">
        <f>2016-1986</f>
        <v>30</v>
      </c>
    </row>
    <row r="317" spans="1:2" s="41" customFormat="1">
      <c r="A317" s="39">
        <v>42970</v>
      </c>
      <c r="B317" s="40">
        <f>2016-1986</f>
        <v>30</v>
      </c>
    </row>
    <row r="318" spans="1:2" s="41" customFormat="1">
      <c r="A318" s="39">
        <v>42984</v>
      </c>
      <c r="B318" s="40">
        <f>2017-1987</f>
        <v>30</v>
      </c>
    </row>
    <row r="319" spans="1:2" s="41" customFormat="1">
      <c r="A319" s="39">
        <v>43048</v>
      </c>
      <c r="B319" s="40">
        <f>2017-1987</f>
        <v>30</v>
      </c>
    </row>
    <row r="320" spans="1:2" s="41" customFormat="1">
      <c r="A320" s="39">
        <v>43080</v>
      </c>
      <c r="B320" s="40">
        <f>2017-1987</f>
        <v>30</v>
      </c>
    </row>
    <row r="321" spans="1:2" s="41" customFormat="1">
      <c r="A321" s="39">
        <v>42873</v>
      </c>
      <c r="B321" s="40">
        <f>2017-1986</f>
        <v>31</v>
      </c>
    </row>
    <row r="322" spans="1:2" s="41" customFormat="1">
      <c r="A322" s="39">
        <v>42888</v>
      </c>
      <c r="B322" s="40">
        <f>2016-1985</f>
        <v>31</v>
      </c>
    </row>
    <row r="323" spans="1:2" s="41" customFormat="1">
      <c r="A323" s="39">
        <v>42895</v>
      </c>
      <c r="B323" s="40">
        <f>2016-1985</f>
        <v>31</v>
      </c>
    </row>
    <row r="324" spans="1:2" s="41" customFormat="1">
      <c r="A324" s="39">
        <v>42902</v>
      </c>
      <c r="B324" s="40">
        <f>2016-1985</f>
        <v>31</v>
      </c>
    </row>
    <row r="325" spans="1:2" s="41" customFormat="1">
      <c r="A325" s="39">
        <v>42915</v>
      </c>
      <c r="B325" s="40">
        <f>2016-1985</f>
        <v>31</v>
      </c>
    </row>
    <row r="326" spans="1:2" s="41" customFormat="1">
      <c r="A326" s="39">
        <v>42921</v>
      </c>
      <c r="B326" s="40">
        <f t="shared" ref="B326:B333" si="6">2017-1986</f>
        <v>31</v>
      </c>
    </row>
    <row r="327" spans="1:2" s="41" customFormat="1">
      <c r="A327" s="39">
        <v>42950</v>
      </c>
      <c r="B327" s="40">
        <f t="shared" si="6"/>
        <v>31</v>
      </c>
    </row>
    <row r="328" spans="1:2" s="41" customFormat="1">
      <c r="A328" s="39">
        <v>42951</v>
      </c>
      <c r="B328" s="40">
        <f t="shared" si="6"/>
        <v>31</v>
      </c>
    </row>
    <row r="329" spans="1:2" s="41" customFormat="1">
      <c r="A329" s="39">
        <v>42962</v>
      </c>
      <c r="B329" s="40">
        <f t="shared" si="6"/>
        <v>31</v>
      </c>
    </row>
    <row r="330" spans="1:2" s="41" customFormat="1">
      <c r="A330" s="39">
        <v>43015</v>
      </c>
      <c r="B330" s="40">
        <f t="shared" si="6"/>
        <v>31</v>
      </c>
    </row>
    <row r="331" spans="1:2" s="41" customFormat="1">
      <c r="A331" s="39">
        <v>43024</v>
      </c>
      <c r="B331" s="40">
        <f t="shared" si="6"/>
        <v>31</v>
      </c>
    </row>
    <row r="332" spans="1:2" s="41" customFormat="1">
      <c r="A332" s="39">
        <v>43040</v>
      </c>
      <c r="B332" s="40">
        <f t="shared" si="6"/>
        <v>31</v>
      </c>
    </row>
    <row r="333" spans="1:2" s="41" customFormat="1">
      <c r="A333" s="39">
        <v>43071</v>
      </c>
      <c r="B333" s="40">
        <f t="shared" si="6"/>
        <v>31</v>
      </c>
    </row>
    <row r="334" spans="1:2" s="41" customFormat="1">
      <c r="A334" s="39">
        <v>42746</v>
      </c>
      <c r="B334" s="40">
        <v>32</v>
      </c>
    </row>
    <row r="335" spans="1:2" s="41" customFormat="1">
      <c r="A335" s="39">
        <v>42786</v>
      </c>
      <c r="B335" s="40">
        <f>2016-1984</f>
        <v>32</v>
      </c>
    </row>
    <row r="336" spans="1:2" s="41" customFormat="1">
      <c r="A336" s="39">
        <v>42818</v>
      </c>
      <c r="B336" s="40">
        <f>2016-1984</f>
        <v>32</v>
      </c>
    </row>
    <row r="337" spans="1:2" s="41" customFormat="1">
      <c r="A337" s="39">
        <v>42877</v>
      </c>
      <c r="B337" s="40">
        <f>2016-1984</f>
        <v>32</v>
      </c>
    </row>
    <row r="338" spans="1:2" s="41" customFormat="1">
      <c r="A338" s="39">
        <v>42901</v>
      </c>
      <c r="B338" s="40">
        <f>2016-1984</f>
        <v>32</v>
      </c>
    </row>
    <row r="339" spans="1:2" s="41" customFormat="1">
      <c r="A339" s="39">
        <v>42983</v>
      </c>
      <c r="B339" s="40">
        <f>2017-1985</f>
        <v>32</v>
      </c>
    </row>
    <row r="340" spans="1:2" s="41" customFormat="1">
      <c r="A340" s="39">
        <v>42990</v>
      </c>
      <c r="B340" s="40">
        <f>2017-1985</f>
        <v>32</v>
      </c>
    </row>
    <row r="341" spans="1:2" s="41" customFormat="1">
      <c r="A341" s="39">
        <v>43024</v>
      </c>
      <c r="B341" s="40">
        <f>2016-1984</f>
        <v>32</v>
      </c>
    </row>
    <row r="342" spans="1:2" s="41" customFormat="1">
      <c r="A342" s="39">
        <v>43059</v>
      </c>
      <c r="B342" s="40">
        <f>2017-1985</f>
        <v>32</v>
      </c>
    </row>
    <row r="343" spans="1:2" s="41" customFormat="1">
      <c r="A343" s="39">
        <v>43060</v>
      </c>
      <c r="B343" s="40">
        <f>2017-1985</f>
        <v>32</v>
      </c>
    </row>
    <row r="344" spans="1:2" s="41" customFormat="1">
      <c r="A344" s="39">
        <v>43071</v>
      </c>
      <c r="B344" s="40">
        <f>2017-1985</f>
        <v>32</v>
      </c>
    </row>
    <row r="345" spans="1:2" s="41" customFormat="1">
      <c r="A345" s="39">
        <v>42901</v>
      </c>
      <c r="B345" s="40">
        <f>2016-1983</f>
        <v>33</v>
      </c>
    </row>
    <row r="346" spans="1:2" s="41" customFormat="1">
      <c r="A346" s="39">
        <v>42905</v>
      </c>
      <c r="B346" s="40">
        <f>2016-1983</f>
        <v>33</v>
      </c>
    </row>
    <row r="347" spans="1:2" s="41" customFormat="1">
      <c r="A347" s="39">
        <v>42938</v>
      </c>
      <c r="B347" s="40">
        <f>2016-1983</f>
        <v>33</v>
      </c>
    </row>
    <row r="348" spans="1:2" s="41" customFormat="1">
      <c r="A348" s="39">
        <v>43056</v>
      </c>
      <c r="B348" s="40">
        <f>2017-1984</f>
        <v>33</v>
      </c>
    </row>
    <row r="349" spans="1:2" s="41" customFormat="1">
      <c r="A349" s="39">
        <v>43100</v>
      </c>
      <c r="B349" s="40">
        <f>2017-1984</f>
        <v>33</v>
      </c>
    </row>
    <row r="350" spans="1:2" s="41" customFormat="1">
      <c r="A350" s="39">
        <v>42772</v>
      </c>
      <c r="B350" s="40">
        <f>2016-1982</f>
        <v>34</v>
      </c>
    </row>
    <row r="351" spans="1:2" s="41" customFormat="1">
      <c r="A351" s="39">
        <v>42819</v>
      </c>
      <c r="B351" s="40">
        <f>2016-1982</f>
        <v>34</v>
      </c>
    </row>
    <row r="352" spans="1:2" s="41" customFormat="1">
      <c r="A352" s="39">
        <v>42862</v>
      </c>
      <c r="B352" s="40">
        <f>2016-1982</f>
        <v>34</v>
      </c>
    </row>
    <row r="353" spans="1:2" s="41" customFormat="1">
      <c r="A353" s="39">
        <v>42913</v>
      </c>
      <c r="B353" s="40">
        <f t="shared" ref="B353:B358" si="7">2017-1983</f>
        <v>34</v>
      </c>
    </row>
    <row r="354" spans="1:2" s="41" customFormat="1">
      <c r="A354" s="39">
        <v>42946</v>
      </c>
      <c r="B354" s="40">
        <f t="shared" si="7"/>
        <v>34</v>
      </c>
    </row>
    <row r="355" spans="1:2" s="41" customFormat="1">
      <c r="A355" s="39">
        <v>42949</v>
      </c>
      <c r="B355" s="40">
        <f t="shared" si="7"/>
        <v>34</v>
      </c>
    </row>
    <row r="356" spans="1:2" s="41" customFormat="1">
      <c r="A356" s="39">
        <v>42991</v>
      </c>
      <c r="B356" s="40">
        <f t="shared" si="7"/>
        <v>34</v>
      </c>
    </row>
    <row r="357" spans="1:2" s="41" customFormat="1">
      <c r="A357" s="39">
        <v>43061</v>
      </c>
      <c r="B357" s="40">
        <f t="shared" si="7"/>
        <v>34</v>
      </c>
    </row>
    <row r="358" spans="1:2" s="41" customFormat="1">
      <c r="A358" s="39">
        <v>43070</v>
      </c>
      <c r="B358" s="40">
        <f t="shared" si="7"/>
        <v>34</v>
      </c>
    </row>
    <row r="359" spans="1:2" s="41" customFormat="1">
      <c r="A359" s="39">
        <v>42738</v>
      </c>
      <c r="B359" s="40">
        <v>35</v>
      </c>
    </row>
    <row r="360" spans="1:2" s="41" customFormat="1">
      <c r="A360" s="39">
        <v>42790</v>
      </c>
      <c r="B360" s="40">
        <f>2016-1981</f>
        <v>35</v>
      </c>
    </row>
    <row r="361" spans="1:2" s="41" customFormat="1">
      <c r="A361" s="39">
        <v>42799</v>
      </c>
      <c r="B361" s="40">
        <v>35</v>
      </c>
    </row>
    <row r="362" spans="1:2" s="41" customFormat="1">
      <c r="A362" s="39">
        <v>42839</v>
      </c>
      <c r="B362" s="40">
        <f>2016-1981</f>
        <v>35</v>
      </c>
    </row>
    <row r="363" spans="1:2" s="41" customFormat="1">
      <c r="A363" s="39">
        <v>42846</v>
      </c>
      <c r="B363" s="40">
        <f>2016-1981</f>
        <v>35</v>
      </c>
    </row>
    <row r="364" spans="1:2" s="41" customFormat="1">
      <c r="A364" s="39">
        <v>42868</v>
      </c>
      <c r="B364" s="40">
        <f>2016-1981</f>
        <v>35</v>
      </c>
    </row>
    <row r="365" spans="1:2" s="41" customFormat="1">
      <c r="A365" s="39">
        <v>42894</v>
      </c>
      <c r="B365" s="40">
        <f>2016-1981</f>
        <v>35</v>
      </c>
    </row>
    <row r="366" spans="1:2" s="41" customFormat="1">
      <c r="A366" s="39">
        <v>42927</v>
      </c>
      <c r="B366" s="40">
        <f>2016-1981</f>
        <v>35</v>
      </c>
    </row>
    <row r="367" spans="1:2" s="41" customFormat="1">
      <c r="A367" s="39">
        <v>42934</v>
      </c>
      <c r="B367" s="40">
        <f>2017-1982</f>
        <v>35</v>
      </c>
    </row>
    <row r="368" spans="1:2" s="41" customFormat="1">
      <c r="A368" s="39">
        <v>42944</v>
      </c>
      <c r="B368" s="40">
        <f>2017-1982</f>
        <v>35</v>
      </c>
    </row>
    <row r="369" spans="1:2" s="41" customFormat="1">
      <c r="A369" s="39">
        <v>42957</v>
      </c>
      <c r="B369" s="40">
        <f>2016-1981</f>
        <v>35</v>
      </c>
    </row>
    <row r="370" spans="1:2" s="41" customFormat="1">
      <c r="A370" s="39">
        <v>42977</v>
      </c>
      <c r="B370" s="40">
        <f>2016-1981</f>
        <v>35</v>
      </c>
    </row>
    <row r="371" spans="1:2" s="41" customFormat="1">
      <c r="A371" s="39">
        <v>42978</v>
      </c>
      <c r="B371" s="40">
        <f>2017-1982</f>
        <v>35</v>
      </c>
    </row>
    <row r="372" spans="1:2" s="41" customFormat="1">
      <c r="A372" s="39">
        <v>43034</v>
      </c>
      <c r="B372" s="40">
        <f>2017-1982</f>
        <v>35</v>
      </c>
    </row>
    <row r="373" spans="1:2" s="41" customFormat="1">
      <c r="A373" s="39">
        <v>43063</v>
      </c>
      <c r="B373" s="40">
        <f>2017-1982</f>
        <v>35</v>
      </c>
    </row>
    <row r="374" spans="1:2" s="41" customFormat="1">
      <c r="A374" s="39">
        <v>43074</v>
      </c>
      <c r="B374" s="40">
        <f>2017-1982</f>
        <v>35</v>
      </c>
    </row>
    <row r="375" spans="1:2" s="41" customFormat="1">
      <c r="A375" s="39">
        <v>43081</v>
      </c>
      <c r="B375" s="40">
        <f>2017-1982</f>
        <v>35</v>
      </c>
    </row>
    <row r="376" spans="1:2" s="41" customFormat="1">
      <c r="A376" s="39">
        <v>42738</v>
      </c>
      <c r="B376" s="40">
        <v>36</v>
      </c>
    </row>
    <row r="377" spans="1:2" s="41" customFormat="1">
      <c r="A377" s="39">
        <v>42789</v>
      </c>
      <c r="B377" s="40">
        <v>36</v>
      </c>
    </row>
    <row r="378" spans="1:2" s="41" customFormat="1">
      <c r="A378" s="39">
        <v>42950</v>
      </c>
      <c r="B378" s="40">
        <f>2017-1981</f>
        <v>36</v>
      </c>
    </row>
    <row r="379" spans="1:2" s="41" customFormat="1">
      <c r="A379" s="39">
        <v>42802</v>
      </c>
      <c r="B379" s="40">
        <f>2016-1979</f>
        <v>37</v>
      </c>
    </row>
    <row r="380" spans="1:2" s="41" customFormat="1">
      <c r="A380" s="39">
        <v>42855</v>
      </c>
      <c r="B380" s="40">
        <f>2016-1979</f>
        <v>37</v>
      </c>
    </row>
    <row r="381" spans="1:2" s="41" customFormat="1">
      <c r="A381" s="39">
        <v>43053</v>
      </c>
      <c r="B381" s="40">
        <f>2017-1980</f>
        <v>37</v>
      </c>
    </row>
    <row r="382" spans="1:2" s="41" customFormat="1">
      <c r="A382" s="39">
        <v>42739</v>
      </c>
      <c r="B382" s="40">
        <v>38</v>
      </c>
    </row>
    <row r="383" spans="1:2" s="41" customFormat="1">
      <c r="A383" s="39">
        <v>42866</v>
      </c>
      <c r="B383" s="40">
        <f>2017-1979</f>
        <v>38</v>
      </c>
    </row>
    <row r="384" spans="1:2" s="41" customFormat="1">
      <c r="A384" s="39">
        <v>42880</v>
      </c>
      <c r="B384" s="40">
        <f>2016-1978</f>
        <v>38</v>
      </c>
    </row>
    <row r="385" spans="1:2" s="41" customFormat="1">
      <c r="A385" s="39">
        <v>43008</v>
      </c>
      <c r="B385" s="40">
        <f>2016-1978</f>
        <v>38</v>
      </c>
    </row>
    <row r="386" spans="1:2" s="41" customFormat="1">
      <c r="A386" s="39">
        <v>43045</v>
      </c>
      <c r="B386" s="40">
        <f>2017-1978</f>
        <v>39</v>
      </c>
    </row>
    <row r="387" spans="1:2" s="41" customFormat="1">
      <c r="A387" s="39">
        <v>43053</v>
      </c>
      <c r="B387" s="40">
        <f>2017-1978</f>
        <v>39</v>
      </c>
    </row>
    <row r="388" spans="1:2" s="41" customFormat="1">
      <c r="A388" s="39">
        <v>43070</v>
      </c>
      <c r="B388" s="40">
        <f>2017-1978</f>
        <v>39</v>
      </c>
    </row>
    <row r="389" spans="1:2" s="41" customFormat="1">
      <c r="A389" s="39">
        <v>43086</v>
      </c>
      <c r="B389" s="40">
        <f>2017-1978</f>
        <v>39</v>
      </c>
    </row>
    <row r="390" spans="1:2" s="41" customFormat="1">
      <c r="A390" s="39">
        <v>42783</v>
      </c>
      <c r="B390" s="40">
        <f>2017-1977</f>
        <v>40</v>
      </c>
    </row>
    <row r="391" spans="1:2" s="41" customFormat="1">
      <c r="A391" s="39">
        <v>43026</v>
      </c>
      <c r="B391" s="40">
        <f>2017-1977</f>
        <v>40</v>
      </c>
    </row>
    <row r="392" spans="1:2" s="41" customFormat="1">
      <c r="A392" s="39">
        <v>42782</v>
      </c>
      <c r="B392" s="40">
        <v>41</v>
      </c>
    </row>
    <row r="393" spans="1:2" s="41" customFormat="1">
      <c r="A393" s="39">
        <v>42916</v>
      </c>
      <c r="B393" s="40">
        <f>2017-1976</f>
        <v>41</v>
      </c>
    </row>
    <row r="394" spans="1:2" s="41" customFormat="1">
      <c r="A394" s="39">
        <v>42977</v>
      </c>
      <c r="B394" s="40">
        <f>2017-1976</f>
        <v>41</v>
      </c>
    </row>
    <row r="395" spans="1:2" s="41" customFormat="1">
      <c r="A395" s="39">
        <v>43014</v>
      </c>
      <c r="B395" s="40">
        <f>2017-1976</f>
        <v>41</v>
      </c>
    </row>
    <row r="396" spans="1:2" s="41" customFormat="1">
      <c r="A396" s="39">
        <v>43070</v>
      </c>
      <c r="B396" s="40">
        <v>41</v>
      </c>
    </row>
    <row r="397" spans="1:2" s="41" customFormat="1">
      <c r="A397" s="39">
        <v>42827</v>
      </c>
      <c r="B397" s="40">
        <f>2017-1975</f>
        <v>42</v>
      </c>
    </row>
    <row r="398" spans="1:2" s="41" customFormat="1">
      <c r="A398" s="39">
        <v>42865</v>
      </c>
      <c r="B398" s="40">
        <f>2017-1975</f>
        <v>42</v>
      </c>
    </row>
    <row r="399" spans="1:2" s="41" customFormat="1">
      <c r="A399" s="39">
        <v>42892</v>
      </c>
      <c r="B399" s="40">
        <f>2017-1975</f>
        <v>42</v>
      </c>
    </row>
    <row r="400" spans="1:2" s="41" customFormat="1">
      <c r="A400" s="39">
        <v>42956</v>
      </c>
      <c r="B400" s="40">
        <f>2017-1975</f>
        <v>42</v>
      </c>
    </row>
    <row r="401" spans="1:2" s="41" customFormat="1">
      <c r="A401" s="39">
        <v>42850</v>
      </c>
      <c r="B401" s="40">
        <f>2017-1974</f>
        <v>43</v>
      </c>
    </row>
    <row r="402" spans="1:2" s="41" customFormat="1">
      <c r="A402" s="39">
        <v>42942</v>
      </c>
      <c r="B402" s="40">
        <f>2017-1973</f>
        <v>44</v>
      </c>
    </row>
    <row r="403" spans="1:2" s="41" customFormat="1">
      <c r="A403" s="39">
        <v>43024</v>
      </c>
      <c r="B403" s="40">
        <f>2017-1973</f>
        <v>44</v>
      </c>
    </row>
    <row r="404" spans="1:2" s="41" customFormat="1">
      <c r="A404" s="39">
        <v>42951</v>
      </c>
      <c r="B404" s="40">
        <f>2017-1971</f>
        <v>46</v>
      </c>
    </row>
    <row r="405" spans="1:2" s="41" customFormat="1">
      <c r="A405" s="39">
        <v>43070</v>
      </c>
      <c r="B405" s="40">
        <f>2017-1971</f>
        <v>46</v>
      </c>
    </row>
    <row r="406" spans="1:2" s="41" customFormat="1">
      <c r="A406" s="39">
        <v>42799</v>
      </c>
      <c r="B406" s="40">
        <v>47</v>
      </c>
    </row>
    <row r="407" spans="1:2" s="41" customFormat="1">
      <c r="A407" s="39">
        <v>43053</v>
      </c>
      <c r="B407" s="40">
        <f>2017-1970</f>
        <v>47</v>
      </c>
    </row>
    <row r="408" spans="1:2" s="41" customFormat="1">
      <c r="A408" s="39">
        <v>43072</v>
      </c>
      <c r="B408" s="40">
        <f>2017-1970</f>
        <v>47</v>
      </c>
    </row>
    <row r="409" spans="1:2" s="41" customFormat="1">
      <c r="A409" s="39">
        <v>43079</v>
      </c>
      <c r="B409" s="40">
        <f>2017-1970</f>
        <v>47</v>
      </c>
    </row>
    <row r="410" spans="1:2" s="41" customFormat="1" ht="26.25" customHeight="1">
      <c r="A410" s="39">
        <v>43099</v>
      </c>
      <c r="B410" s="40">
        <f>2017-1970</f>
        <v>47</v>
      </c>
    </row>
    <row r="411" spans="1:2" s="41" customFormat="1">
      <c r="A411" s="39">
        <v>42902</v>
      </c>
      <c r="B411" s="40">
        <f>2017-1968</f>
        <v>49</v>
      </c>
    </row>
    <row r="412" spans="1:2" s="41" customFormat="1" ht="15.75" customHeight="1">
      <c r="A412" s="39">
        <v>42747</v>
      </c>
      <c r="B412" s="40">
        <v>50</v>
      </c>
    </row>
    <row r="413" spans="1:2" s="41" customFormat="1">
      <c r="A413" s="39">
        <v>42911</v>
      </c>
      <c r="B413" s="40">
        <f>2017-1967</f>
        <v>50</v>
      </c>
    </row>
    <row r="414" spans="1:2" s="41" customFormat="1">
      <c r="A414" s="39">
        <v>42824</v>
      </c>
      <c r="B414" s="40">
        <f>2017-1966</f>
        <v>51</v>
      </c>
    </row>
    <row r="415" spans="1:2" s="41" customFormat="1">
      <c r="A415" s="39">
        <v>42938</v>
      </c>
      <c r="B415" s="40">
        <f>2017-1966</f>
        <v>51</v>
      </c>
    </row>
    <row r="416" spans="1:2" s="41" customFormat="1">
      <c r="A416" s="39">
        <v>42972</v>
      </c>
      <c r="B416" s="40">
        <f>2016-1965</f>
        <v>51</v>
      </c>
    </row>
    <row r="417" spans="1:5" s="41" customFormat="1">
      <c r="A417" s="39">
        <v>42810</v>
      </c>
      <c r="B417" s="40">
        <f>2016-1964</f>
        <v>52</v>
      </c>
    </row>
    <row r="418" spans="1:5" s="41" customFormat="1">
      <c r="A418" s="39">
        <v>42866</v>
      </c>
      <c r="B418" s="40">
        <f>2016-1963</f>
        <v>53</v>
      </c>
    </row>
    <row r="419" spans="1:5" s="41" customFormat="1">
      <c r="A419" s="39">
        <v>42943</v>
      </c>
      <c r="B419" s="40">
        <f>2016-1963</f>
        <v>53</v>
      </c>
    </row>
    <row r="420" spans="1:5" s="41" customFormat="1">
      <c r="A420" s="39">
        <v>43024</v>
      </c>
      <c r="B420" s="40">
        <f>2017-1964</f>
        <v>53</v>
      </c>
    </row>
    <row r="421" spans="1:5" s="41" customFormat="1">
      <c r="A421" s="39">
        <v>42991</v>
      </c>
      <c r="B421" s="40">
        <f>2016-1962</f>
        <v>54</v>
      </c>
    </row>
    <row r="422" spans="1:5" s="41" customFormat="1">
      <c r="A422" s="39">
        <v>43027</v>
      </c>
      <c r="B422" s="40">
        <f>2017-1963</f>
        <v>54</v>
      </c>
    </row>
    <row r="423" spans="1:5" s="41" customFormat="1">
      <c r="A423" s="39">
        <v>42801</v>
      </c>
      <c r="B423" s="40">
        <f>2016-1960</f>
        <v>56</v>
      </c>
    </row>
    <row r="424" spans="1:5" s="41" customFormat="1">
      <c r="A424" s="39">
        <v>42811</v>
      </c>
      <c r="B424" s="40">
        <f>2017-1961</f>
        <v>56</v>
      </c>
    </row>
    <row r="425" spans="1:5" s="41" customFormat="1">
      <c r="A425" s="39">
        <v>43010</v>
      </c>
      <c r="B425" s="40">
        <f>2017-1959</f>
        <v>58</v>
      </c>
    </row>
    <row r="426" spans="1:5" s="41" customFormat="1">
      <c r="A426" s="39">
        <v>42991</v>
      </c>
      <c r="B426" s="40">
        <f>2016-1957</f>
        <v>59</v>
      </c>
    </row>
    <row r="427" spans="1:5" s="41" customFormat="1">
      <c r="A427" s="39">
        <v>43078</v>
      </c>
      <c r="B427" s="40">
        <f>2017-1955</f>
        <v>62</v>
      </c>
    </row>
    <row r="428" spans="1:5" s="41" customFormat="1">
      <c r="A428" s="39">
        <v>43005</v>
      </c>
      <c r="B428" s="40">
        <f>2017-1951</f>
        <v>66</v>
      </c>
    </row>
    <row r="429" spans="1:5" s="41" customFormat="1">
      <c r="A429" s="39">
        <v>42862</v>
      </c>
      <c r="B429" s="40" t="s">
        <v>2</v>
      </c>
    </row>
    <row r="430" spans="1:5" s="41" customFormat="1">
      <c r="A430" s="55"/>
      <c r="B430" s="57"/>
      <c r="C430" s="69" t="s">
        <v>7</v>
      </c>
      <c r="E430" s="41">
        <v>18</v>
      </c>
    </row>
    <row r="431" spans="1:5" s="41" customFormat="1">
      <c r="A431" s="39">
        <v>42963</v>
      </c>
      <c r="B431" s="40"/>
      <c r="C431" s="69" t="s">
        <v>6</v>
      </c>
      <c r="E431" s="41">
        <v>89</v>
      </c>
    </row>
    <row r="432" spans="1:5" s="50" customFormat="1">
      <c r="A432" s="48"/>
      <c r="B432" s="49"/>
      <c r="C432" s="50" t="s">
        <v>5</v>
      </c>
      <c r="E432" s="50">
        <v>429</v>
      </c>
    </row>
    <row r="433" spans="1:2" s="41" customFormat="1">
      <c r="A433" s="39"/>
      <c r="B433" s="40"/>
    </row>
    <row r="434" spans="1:2" s="41" customFormat="1">
      <c r="A434" s="39"/>
      <c r="B434" s="40"/>
    </row>
    <row r="435" spans="1:2" s="41" customFormat="1">
      <c r="A435" s="39"/>
      <c r="B435" s="40"/>
    </row>
    <row r="436" spans="1:2" s="41" customFormat="1">
      <c r="A436" s="39"/>
      <c r="B436" s="40"/>
    </row>
    <row r="437" spans="1:2" s="41" customFormat="1">
      <c r="A437" s="39"/>
      <c r="B437" s="40"/>
    </row>
    <row r="438" spans="1:2" s="41" customFormat="1">
      <c r="A438" s="39"/>
      <c r="B438" s="40"/>
    </row>
    <row r="439" spans="1:2" s="41" customFormat="1">
      <c r="A439" s="39"/>
      <c r="B439" s="40"/>
    </row>
    <row r="440" spans="1:2" s="41" customFormat="1">
      <c r="A440" s="39"/>
      <c r="B440" s="40"/>
    </row>
    <row r="441" spans="1:2" s="41" customFormat="1">
      <c r="A441" s="39"/>
      <c r="B441" s="40"/>
    </row>
    <row r="442" spans="1:2" s="41" customFormat="1">
      <c r="A442" s="39"/>
      <c r="B442" s="40"/>
    </row>
    <row r="443" spans="1:2" s="41" customFormat="1">
      <c r="A443" s="39"/>
      <c r="B443" s="40"/>
    </row>
    <row r="444" spans="1:2" s="41" customFormat="1">
      <c r="A444" s="39"/>
      <c r="B444" s="40"/>
    </row>
    <row r="445" spans="1:2" s="41" customFormat="1">
      <c r="A445" s="39"/>
      <c r="B445" s="40"/>
    </row>
    <row r="446" spans="1:2" s="41" customFormat="1">
      <c r="A446" s="39"/>
      <c r="B446" s="40"/>
    </row>
    <row r="447" spans="1:2" s="41" customFormat="1">
      <c r="A447" s="39"/>
      <c r="B447" s="40"/>
    </row>
    <row r="448" spans="1:2" s="41" customFormat="1">
      <c r="A448" s="39"/>
      <c r="B448" s="40"/>
    </row>
    <row r="449" spans="1:2" s="41" customFormat="1">
      <c r="A449" s="39"/>
      <c r="B449" s="40"/>
    </row>
    <row r="450" spans="1:2" s="41" customFormat="1">
      <c r="A450" s="39"/>
      <c r="B450" s="40"/>
    </row>
    <row r="451" spans="1:2" s="41" customFormat="1">
      <c r="A451" s="39"/>
      <c r="B451" s="40"/>
    </row>
    <row r="452" spans="1:2" s="41" customFormat="1">
      <c r="A452" s="39"/>
      <c r="B452" s="40"/>
    </row>
    <row r="453" spans="1:2" s="41" customFormat="1">
      <c r="A453" s="39"/>
      <c r="B453" s="40"/>
    </row>
    <row r="454" spans="1:2" s="41" customFormat="1">
      <c r="A454" s="39"/>
      <c r="B454" s="40"/>
    </row>
    <row r="455" spans="1:2" s="41" customFormat="1">
      <c r="A455" s="39"/>
      <c r="B455" s="40"/>
    </row>
    <row r="456" spans="1:2" s="41" customFormat="1">
      <c r="A456" s="39"/>
      <c r="B456" s="40"/>
    </row>
    <row r="457" spans="1:2" s="41" customFormat="1">
      <c r="A457" s="39"/>
      <c r="B457" s="40"/>
    </row>
    <row r="458" spans="1:2" s="41" customFormat="1">
      <c r="A458" s="39"/>
      <c r="B458" s="40"/>
    </row>
    <row r="459" spans="1:2" s="41" customFormat="1">
      <c r="A459" s="39"/>
      <c r="B459" s="40"/>
    </row>
    <row r="460" spans="1:2" s="41" customFormat="1">
      <c r="A460" s="39"/>
      <c r="B460" s="40"/>
    </row>
    <row r="461" spans="1:2" s="41" customFormat="1">
      <c r="A461" s="39"/>
      <c r="B461" s="40"/>
    </row>
    <row r="462" spans="1:2" s="41" customFormat="1">
      <c r="A462" s="39"/>
      <c r="B462" s="40"/>
    </row>
    <row r="463" spans="1:2" s="41" customFormat="1">
      <c r="A463" s="39"/>
      <c r="B463" s="40"/>
    </row>
    <row r="464" spans="1:2" s="41" customFormat="1">
      <c r="A464" s="39"/>
      <c r="B464" s="40"/>
    </row>
    <row r="465" spans="1:2" s="41" customFormat="1">
      <c r="A465" s="39"/>
      <c r="B465" s="40"/>
    </row>
    <row r="466" spans="1:2" s="41" customFormat="1">
      <c r="A466" s="39"/>
      <c r="B466" s="40"/>
    </row>
    <row r="467" spans="1:2" s="41" customFormat="1">
      <c r="A467" s="39"/>
      <c r="B467" s="40"/>
    </row>
    <row r="468" spans="1:2" s="41" customFormat="1">
      <c r="A468" s="39"/>
      <c r="B468" s="40"/>
    </row>
    <row r="469" spans="1:2" s="41" customFormat="1">
      <c r="A469" s="39"/>
      <c r="B469" s="40"/>
    </row>
    <row r="470" spans="1:2" s="41" customFormat="1">
      <c r="A470" s="39"/>
      <c r="B470" s="40"/>
    </row>
    <row r="471" spans="1:2" s="41" customFormat="1">
      <c r="A471" s="39"/>
      <c r="B471" s="40"/>
    </row>
    <row r="472" spans="1:2" s="41" customFormat="1">
      <c r="A472" s="39"/>
      <c r="B472" s="40"/>
    </row>
    <row r="473" spans="1:2" s="41" customFormat="1">
      <c r="A473" s="39"/>
      <c r="B473" s="40"/>
    </row>
    <row r="474" spans="1:2" s="41" customFormat="1">
      <c r="A474" s="39"/>
      <c r="B474" s="40"/>
    </row>
    <row r="475" spans="1:2" s="41" customFormat="1">
      <c r="A475" s="39"/>
      <c r="B475" s="40"/>
    </row>
    <row r="476" spans="1:2" s="41" customFormat="1">
      <c r="A476" s="39"/>
      <c r="B476" s="40"/>
    </row>
    <row r="477" spans="1:2" s="41" customFormat="1">
      <c r="A477" s="39"/>
      <c r="B477" s="40"/>
    </row>
    <row r="478" spans="1:2" s="41" customFormat="1">
      <c r="A478" s="39"/>
      <c r="B478" s="40"/>
    </row>
    <row r="479" spans="1:2" s="41" customFormat="1">
      <c r="A479" s="39"/>
      <c r="B479" s="40"/>
    </row>
    <row r="480" spans="1:2" s="41" customFormat="1" ht="15" thickBot="1">
      <c r="A480" s="42"/>
      <c r="B480" s="43"/>
    </row>
  </sheetData>
  <autoFilter ref="A1:B480"/>
  <sortState ref="A2:B480">
    <sortCondition ref="B3:B480"/>
  </sortState>
  <phoneticPr fontId="9" type="noConversion"/>
  <pageMargins left="0.25" right="0.25" top="0.75" bottom="0.75" header="0.3" footer="0.3"/>
  <pageSetup orientation="portrait" horizontalDpi="4294967292" verticalDpi="4294967292"/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2015</vt:lpstr>
      <vt:lpstr>2016</vt:lpstr>
      <vt:lpstr>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Tiffanie J. Griffin</dc:creator>
  <cp:lastModifiedBy>Ethan McLeod</cp:lastModifiedBy>
  <dcterms:created xsi:type="dcterms:W3CDTF">2018-01-29T15:49:58Z</dcterms:created>
  <dcterms:modified xsi:type="dcterms:W3CDTF">2018-05-28T17:42:13Z</dcterms:modified>
</cp:coreProperties>
</file>